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613"/>
  <workbookPr defaultThemeVersion="166925"/>
  <bookViews>
    <workbookView xWindow="480" yWindow="900" windowWidth="25040" windowHeight="14240" activeTab="5"/>
  </bookViews>
  <sheets>
    <sheet name="LDF 4 4t. 2020  " sheetId="7" r:id="rId1"/>
    <sheet name="LDF-05 (4T)" sheetId="2" r:id="rId2"/>
    <sheet name="LDF-6b" sheetId="3" r:id="rId3"/>
    <sheet name="LDF-6a" sheetId="4" r:id="rId4"/>
    <sheet name="LDF-6c" sheetId="5" r:id="rId5"/>
    <sheet name="LDF-09 (2)" sheetId="9" r:id="rId6"/>
  </sheets>
  <externalReferences>
    <externalReference r:id="rId9"/>
  </externalReferences>
  <definedNames>
    <definedName name="_xlnm.Print_Area" localSheetId="0">'LDF 4 4t. 2020  '!$A$1:$D$114</definedName>
    <definedName name="_xlnm.Print_Area" localSheetId="3">'LDF-6a'!$A$1:$G$165</definedName>
    <definedName name="_xlnm.Print_Area" localSheetId="2">'LDF-6b'!$A$1:$G$352</definedName>
    <definedName name="_xlnm.Print_Area" localSheetId="4">'LDF-6c'!$A$1:$G$94</definedName>
    <definedName name="_xlnm.Print_Titles" localSheetId="0">'LDF 4 4t. 2020  '!$1:$6</definedName>
    <definedName name="_xlnm.Print_Titles" localSheetId="2">'LDF-6b'!$1:$10</definedName>
    <definedName name="_xlnm.Print_Titles" localSheetId="3">'LDF-6a'!$1:$10</definedName>
    <definedName name="_xlnm.Print_Titles" localSheetId="4">'LDF-6c'!$1:$10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<sst xmlns="http://schemas.openxmlformats.org/spreadsheetml/2006/main" count="781" uniqueCount="475">
  <si>
    <t>Formato LDF-05</t>
  </si>
  <si>
    <t>GOBIERNO DEL ESTADO DE GUERRERO</t>
  </si>
  <si>
    <t>Estado Analítico de Ingresos Detallado - LDF</t>
  </si>
  <si>
    <t>(PESOS)</t>
  </si>
  <si>
    <t xml:space="preserve">Concepto                                                                                                                                            </t>
  </si>
  <si>
    <t>Ingreso</t>
  </si>
  <si>
    <t xml:space="preserve">Diferencia                                                     </t>
  </si>
  <si>
    <t xml:space="preserve">Estimado                                                           </t>
  </si>
  <si>
    <t>Ampliaciones/ (Reducciones)</t>
  </si>
  <si>
    <t>Modificado</t>
  </si>
  <si>
    <t>Devengado</t>
  </si>
  <si>
    <t>Recaudado</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</si>
  <si>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</si>
  <si>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</si>
  <si>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</si>
  <si>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</si>
  <si>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</si>
  <si>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</si>
  <si>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</si>
  <si>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</si>
  <si>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</si>
  <si>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</si>
  <si>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</si>
  <si>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</si>
  <si>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</si>
  <si>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</si>
  <si>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</si>
  <si>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</si>
  <si>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</si>
  <si>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</si>
  <si>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</si>
  <si>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</si>
  <si>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</si>
  <si>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</si>
  <si>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</si>
  <si>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</si>
  <si>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</si>
  <si>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</si>
  <si>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</si>
  <si>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</si>
  <si>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</si>
  <si>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</si>
  <si>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</si>
  <si>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</si>
  <si>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</si>
  <si>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</si>
  <si>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</si>
  <si>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</si>
  <si>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</si>
  <si>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</si>
  <si>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</si>
  <si>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</si>
  <si>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</si>
  <si>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</si>
  <si>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</si>
  <si>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</si>
  <si>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</si>
  <si>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</si>
  <si>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</si>
  <si>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</si>
  <si>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</si>
  <si>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</si>
  <si>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</si>
  <si>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</si>
  <si>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</si>
  <si>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</si>
  <si>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</si>
  <si>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</si>
  <si>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</si>
  <si>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</si>
  <si>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</si>
  <si>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</si>
  <si>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</si>
  <si>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</si>
  <si>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Instructivo de llenado:</t>
  </si>
  <si>
    <r>
      <t xml:space="preserve">(a) Nombre del Ente Público: </t>
    </r>
    <r>
      <rPr>
        <sz val="7"/>
        <color indexed="8"/>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</si>
  <si>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indexed="8"/>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</si>
  <si>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(c) Concepto:</t>
    </r>
    <r>
      <rPr>
        <sz val="7"/>
        <color indexed="8"/>
        <rFont val="Arial Narrow"/>
        <family val="2"/>
      </rPr>
      <t xml:space="preserve"> Muestra la clasificación de los ingresos a partir de la desagregación de Ingresos de Libre Disposición, Transferencias Federales Etiquetadas e Ingresos Derivados de Financiamientos.</t>
    </r>
  </si>
  <si>
    <r>
      <t xml:space="preserve">(d) Estimado: </t>
    </r>
    <r>
      <rPr>
        <sz val="7"/>
        <color indexed="8"/>
        <rFont val="Arial Narrow"/>
        <family val="2"/>
      </rPr>
      <t>Esta información se presentará en términos anualizados.</t>
    </r>
  </si>
  <si>
    <r>
      <t>(e) Diferencia:</t>
    </r>
    <r>
      <rPr>
        <sz val="7"/>
        <color indexed="8"/>
        <rFont val="Arial Narrow"/>
        <family val="2"/>
      </rPr>
      <t xml:space="preserve"> Representa el importe obtenido de la diferencia entre el Ingreso Recaudado y el Ingreso Estimado.</t>
    </r>
  </si>
  <si>
    <t>Revisado Por:</t>
  </si>
  <si>
    <t>Autorizado Por:</t>
  </si>
  <si>
    <t>El Jefe del Departamento de Control de Ingresos</t>
  </si>
  <si>
    <t>Director General de Recaudación</t>
  </si>
  <si>
    <t>El Subsecretario de Ingresos</t>
  </si>
  <si>
    <t>______________________________________________</t>
  </si>
  <si>
    <t>________________________________________</t>
  </si>
  <si>
    <t>_________________________________________________________</t>
  </si>
  <si>
    <t>C.P. Jesus Carteño López.</t>
  </si>
  <si>
    <t>Lic. Jorge Humberto Arrieta y Jimenez</t>
  </si>
  <si>
    <t>L.C. Dagoberto Sotelo García</t>
  </si>
  <si>
    <t>Formato LDF-6b</t>
  </si>
  <si>
    <t>Informe Financiero Trimestral correspondiente al Cuarto Periodo del Ejercicio Fiscal 2020</t>
  </si>
  <si>
    <t>Gobierno del Estado de Guerrero</t>
  </si>
  <si>
    <t>Estado Analítico del Ejercicio del Presupuesto de Egresos Detallado - LDF</t>
  </si>
  <si>
    <t>Clasificación Administrativa</t>
  </si>
  <si>
    <t>Del 1° de Enero al 31 de Diciembre del 2020 (b)</t>
  </si>
  <si>
    <t>(Miles de pesos)</t>
  </si>
  <si>
    <t>Concepto (c)</t>
  </si>
  <si>
    <t>Egresos</t>
  </si>
  <si>
    <t>Subejercicio (e)</t>
  </si>
  <si>
    <t>Aprobado (d)</t>
  </si>
  <si>
    <t>Pagado</t>
  </si>
  <si>
    <t>I. Gasto No Etiquetado (I=A+B+C+D+E+F+G+H)</t>
  </si>
  <si>
    <t>2.0.0.0.0 SECTOR PÚBLICO DE LAS ENTIDADES FEDERATIVAS</t>
  </si>
  <si>
    <t>2.1.0.0.0 SECTOR PÚBLICO NO FINANCIERO</t>
  </si>
  <si>
    <t>2.1.1.0.0 GOBIERNO GENERAL ESTATAL O DEL DISTRITO FEDERAL</t>
  </si>
  <si>
    <t>2.1.1.1.0 Gobierno Estatal o del Distrito Federal</t>
  </si>
  <si>
    <t>2.1.1.1.1 Poder Ejecutivo</t>
  </si>
  <si>
    <t>E01 - Secretaría General de Gobierno</t>
  </si>
  <si>
    <t>E02 - Secretaría de Planeación y Desarrollo Regional</t>
  </si>
  <si>
    <t>E03 - Deuda Pública</t>
  </si>
  <si>
    <t>E03 - Erogaciones adicionales y contingencias económicas</t>
  </si>
  <si>
    <t>E03 - Previsiones salariales y prestaciones sociales</t>
  </si>
  <si>
    <t>E03 - Secretaría de Finanzas y Administración</t>
  </si>
  <si>
    <t>E04 - Secretaría de Desarrollo Social</t>
  </si>
  <si>
    <t>E05 - Secretaría de Desarrollo Urbano, Obras Públicas y Ordenamiento Territorial</t>
  </si>
  <si>
    <t>E06 - Secretaría de Seguridad Pública</t>
  </si>
  <si>
    <t>E07 - Secretaría de Educación</t>
  </si>
  <si>
    <t>E08 - Secretaría de la Cultura</t>
  </si>
  <si>
    <t>E09 - Secretaría de Salud</t>
  </si>
  <si>
    <t>E10 - Secretaría de Fomento y Desarrollo Económico</t>
  </si>
  <si>
    <t>E11 - Secretaría de Turismo</t>
  </si>
  <si>
    <t>E12 - Secretaría de Agricultura, Ganadería, Pesca y Desarrollo Rural</t>
  </si>
  <si>
    <t>E13 - Secretaría de Medio Ambiente y Recursos Naturales</t>
  </si>
  <si>
    <t>E14 - Secretaría de Asuntos Indígenas y Afromexicanos</t>
  </si>
  <si>
    <t>E15 - Secretaría de la Mujer</t>
  </si>
  <si>
    <t xml:space="preserve">E16 - Secretaría de la Juventud y la Niñez </t>
  </si>
  <si>
    <t>E17 - Secretaría de los Migrantes y Asuntos Internacionales</t>
  </si>
  <si>
    <t>E18 - Secretaría del Trabajo y Previsión Social</t>
  </si>
  <si>
    <t>E19 - Secretaría de Protección Civil</t>
  </si>
  <si>
    <t>E20 - Secretaría de la Contraloría y Transparencia Gubernamental</t>
  </si>
  <si>
    <t>E21 - Jefe de la Oficina del Gobernador</t>
  </si>
  <si>
    <t>E22 - Consejería Jurídica del Poder Ejecutivo del Estado</t>
  </si>
  <si>
    <t>E23 - Consejo de Políticas Públicas</t>
  </si>
  <si>
    <t>E25 - Representación del Poder Ejecutivo del Estado de Guerrero en la Ciudad de México</t>
  </si>
  <si>
    <t>E26 - Procuraduría de Protección Ambiental</t>
  </si>
  <si>
    <t>E27 - Tribunal de Conciliación y Arbitraje</t>
  </si>
  <si>
    <t>2.1.1.1.2 Poder Legislativo</t>
  </si>
  <si>
    <t>L01 - H. Congreso del Estado</t>
  </si>
  <si>
    <t>L02 - Auditoría Superior del Estado de Guerrero</t>
  </si>
  <si>
    <t>2.1.1.1.3 Poder Judicial</t>
  </si>
  <si>
    <t>J01 - Tribunal Superior de Justicia</t>
  </si>
  <si>
    <t>2.1.1.1.4 Órganos Autónomos</t>
  </si>
  <si>
    <t>A01 - Comisión de los Derechos Humanos del Estado De Guerrero</t>
  </si>
  <si>
    <t>A02 - Fiscalía General del Estado de Guerrero</t>
  </si>
  <si>
    <t>A03 - Instituto de Transparencia, Acceso a la Información y Protección de Datos Personales del Estado De Guerrero</t>
  </si>
  <si>
    <t>A04 - Instituto Electoral y de Participación Ciudadana del Estado de Guerrero</t>
  </si>
  <si>
    <t>A05 - Tribunal de Justicia Administrativa del Estado de Guerrero</t>
  </si>
  <si>
    <t>A06 - Tribunal Electoral del Estado de Guerrero              </t>
  </si>
  <si>
    <t>A07 - Universidad Autónoma de Guerrero</t>
  </si>
  <si>
    <t>2.1.1.2.0 Entidades Paraestatales y Fideicomisos No Empresariales y No Financieros</t>
  </si>
  <si>
    <t>2.1.1.2.1 Entidades Paraestatales</t>
  </si>
  <si>
    <t>P01 - Colegio de Estudios Científicos y Tecnológicos</t>
  </si>
  <si>
    <t>P02 - Instituto Tecnológico de la Costa Chica</t>
  </si>
  <si>
    <t>P03 - Instituto Tecnológico Superior de la Montaña</t>
  </si>
  <si>
    <t>P04 - La Avispa, Museo Interactivo</t>
  </si>
  <si>
    <t>P05 - Orquesta Filarmónica de Acapulco</t>
  </si>
  <si>
    <t>P06 - Parque Papagayo</t>
  </si>
  <si>
    <t>P09 - Fideicomiso Guerrero Industrial</t>
  </si>
  <si>
    <t>P10 - Fideicomiso para el Desarrollo Económico y Social de Acapulco</t>
  </si>
  <si>
    <t>P14 - ACAbus</t>
  </si>
  <si>
    <t>P15 - Agroindustrias del Sur</t>
  </si>
  <si>
    <t>P16 - Colegio de Bachilleres del Estado de Guerrero</t>
  </si>
  <si>
    <t>P17 - Colegio Nacional de Educación Profesional Técnica</t>
  </si>
  <si>
    <t>P18 - Comisión de Agua Potable, Alcantarillado y Saneamiento del Estado de Guerrero</t>
  </si>
  <si>
    <t>P19 - Comisión de Infraestructura Carretera y Aeroportuaria del Estado de Guerrero</t>
  </si>
  <si>
    <t>P20 - Comisión Ejecutiva Estatal de Atención a Víctimas</t>
  </si>
  <si>
    <t>P21 - Consejo de Ciencia, Tecnología e Innovación Tecnológica</t>
  </si>
  <si>
    <t>P22 - Consejo Estatal del Café</t>
  </si>
  <si>
    <t>P23 - Consejo Estatal del Cocotero</t>
  </si>
  <si>
    <t>P24 - Escuela de Parteras Profesionales de Guerrero</t>
  </si>
  <si>
    <t>P25 - Fondo de Apoyo a la Micro, Pequeña y Mediana Empresa</t>
  </si>
  <si>
    <t>P26 - Hospital de la Madre y el Niño Guerrerense</t>
  </si>
  <si>
    <t>P27 - Hospital de la Madre y el Niño Indígena</t>
  </si>
  <si>
    <t>P29 - Instituto de Capacitación para el Trabajo del Estado de Guerrero</t>
  </si>
  <si>
    <t>P31 - Instituto de Seguridad Social de los Servidores Públicos del Estado de Guerrero</t>
  </si>
  <si>
    <t>P32 - Instituto de Vivienda y Suelo Urbano de Guerrero</t>
  </si>
  <si>
    <t>P33 - Instituto del Bachillerato del Estado de Guerrero</t>
  </si>
  <si>
    <t>P34 - Instituto del Deporte de Guerrero</t>
  </si>
  <si>
    <t>P35 - Instituto Estatal de Cancerología "Dr. Arturo Beltrán”</t>
  </si>
  <si>
    <t>P36 - Instituto Estatal de Oftalmología</t>
  </si>
  <si>
    <t>P37 - Instituto Estatal para la Educación de Jóvenes y Adultos</t>
  </si>
  <si>
    <t>P38 - Instituto Guerrerense de Atención a los Adultos Mayores</t>
  </si>
  <si>
    <t>P39 - Instituto Guerrerense de Infraestructura Física Educativa</t>
  </si>
  <si>
    <t>P40 - Instituto Guerrerense del Emprededor</t>
  </si>
  <si>
    <t>P41 - Promotora Turística de Guerrero</t>
  </si>
  <si>
    <t>P42 - Promotora y Administradora de Los Servicios de Playa de Zona Federal Marítimo Terrestre de Acapulco</t>
  </si>
  <si>
    <t>P43 - Promotora y Administradora de los Servicios de Playa de Zona Federal Marítimo Terrestre de Zihuatanejo</t>
  </si>
  <si>
    <t>P44 - Radio Y Televisión de Guerrero</t>
  </si>
  <si>
    <t>P46 - Sistema para el Desarrollo Integral de la Familia</t>
  </si>
  <si>
    <t>P47 - Universidad Intercultural</t>
  </si>
  <si>
    <t>P48 - Universidad Politécnica</t>
  </si>
  <si>
    <t>P49 - Universidad Tecnológica de Acapulco</t>
  </si>
  <si>
    <t>P50 - Universidad Tecnológica de la Costa Grande</t>
  </si>
  <si>
    <t>P51 - Universidad Tecnológica de la Región Norte</t>
  </si>
  <si>
    <t>P52 - Universidad Tecnológica de Tierra Caliente</t>
  </si>
  <si>
    <t>P53 - Universidad Tecnológica del Mar de Guerrero</t>
  </si>
  <si>
    <t>P54 - Instituto del Bachillerato Intercultural del Estado de Guerrero</t>
  </si>
  <si>
    <t>P55 - Secretaría Ejecutiva del Sistema Estatal Anticorrupción</t>
  </si>
  <si>
    <t>3.0.0.0.0 SECTOR PÚBLICO MUNICIPAL</t>
  </si>
  <si>
    <t>3.1.0.0.0 SECTOR PÚBLICO NO FINANCIERO</t>
  </si>
  <si>
    <t>3.1.1.0.0 GOBIERNO GENERAL MUNICIPAL</t>
  </si>
  <si>
    <t>3.1.1.1.0 Gobierno Municipal</t>
  </si>
  <si>
    <t>3.1.1.1.1 Órgano Ejecutivo Municipal</t>
  </si>
  <si>
    <t>M01 - Acapulco de Juárez</t>
  </si>
  <si>
    <t>M02 - Acatepec</t>
  </si>
  <si>
    <t>M03 - Ahuacuotzingo</t>
  </si>
  <si>
    <t>M04 - Ajuchitlán del Progreso</t>
  </si>
  <si>
    <t>M05 - Alcozauca de Guerrero</t>
  </si>
  <si>
    <t>M06 - Alpoyeca</t>
  </si>
  <si>
    <t>M07 - Apaxtla de Castrejón</t>
  </si>
  <si>
    <t>M08 - Arcelia</t>
  </si>
  <si>
    <t>M09 - Atenango del Río</t>
  </si>
  <si>
    <t>M10 - Atlamajalcingo del Monte</t>
  </si>
  <si>
    <t>M11 - Atlixtac</t>
  </si>
  <si>
    <t>M12 - Atoyac de Álvarez</t>
  </si>
  <si>
    <t>M13 - Ayutla de los Libres</t>
  </si>
  <si>
    <t>M14 - Azoyú</t>
  </si>
  <si>
    <t>M15 - Benito Juárez</t>
  </si>
  <si>
    <t>M16 - Buenavista de Cuéllar</t>
  </si>
  <si>
    <t>M17 - Coahuayutla de José María Izazaga</t>
  </si>
  <si>
    <t>M18 - Cochoapa el Grande</t>
  </si>
  <si>
    <t>M19 - Cocula</t>
  </si>
  <si>
    <t>M20 - Copala</t>
  </si>
  <si>
    <t>M21 - Copalillo</t>
  </si>
  <si>
    <t>M22 - Copanatoyac</t>
  </si>
  <si>
    <t>M23 - Coyuca de Benítez</t>
  </si>
  <si>
    <t>M24 - Coyuca de Catalán</t>
  </si>
  <si>
    <t>M25 - Cuajinicuilapa</t>
  </si>
  <si>
    <t>M26 - Cualác</t>
  </si>
  <si>
    <t>M27 - Cuautepec</t>
  </si>
  <si>
    <t>M28 - Cuetzala del Progreso</t>
  </si>
  <si>
    <t>M29 - Cutzamala de Pinzón</t>
  </si>
  <si>
    <t>M30 - Chilapa de Álvarez</t>
  </si>
  <si>
    <t>M31 - Chilpancingo de los Bravo</t>
  </si>
  <si>
    <t>M32 - Eduardo Neri</t>
  </si>
  <si>
    <t>M33 - Florencio Villarreal</t>
  </si>
  <si>
    <t>M34 - General Canuto A. Neri</t>
  </si>
  <si>
    <t>M35 - General Heliodoro Castillo</t>
  </si>
  <si>
    <t>M36 - Huamuxtitlán</t>
  </si>
  <si>
    <t>M37 - Huitzuco de los Figueroa</t>
  </si>
  <si>
    <t>M38 - Iguala de la Independencia</t>
  </si>
  <si>
    <t>M39 - Igualapa</t>
  </si>
  <si>
    <t>M40 - Iliatenco</t>
  </si>
  <si>
    <t>M41 - Ixcateopan de Cuauhtémoc</t>
  </si>
  <si>
    <t>M42 - José Joaquín de Herrera</t>
  </si>
  <si>
    <t>M43 - Juan R. Escudero</t>
  </si>
  <si>
    <t>M44 - Juchitán</t>
  </si>
  <si>
    <t>M45 - La Unión de Isidoro Montes de Oca</t>
  </si>
  <si>
    <t>M46 - Leonardo Bravo</t>
  </si>
  <si>
    <t>M47 - Malinaltepec</t>
  </si>
  <si>
    <t>M48 - Marquelia</t>
  </si>
  <si>
    <t>M49 - Mártir de Cuilapan</t>
  </si>
  <si>
    <t>M50 - Metlatónoc</t>
  </si>
  <si>
    <t>M51 - Mochitlán</t>
  </si>
  <si>
    <t>M52 - Olinalá</t>
  </si>
  <si>
    <t>M53 - Ometepec</t>
  </si>
  <si>
    <t>M54 - Pedro Ascencio Alquisiras</t>
  </si>
  <si>
    <t>M55 - Petatlán</t>
  </si>
  <si>
    <t>M56 - Pilcaya</t>
  </si>
  <si>
    <t>M57 - Pungarabato</t>
  </si>
  <si>
    <t>M58 - Quechultenango</t>
  </si>
  <si>
    <t>M59 - San Luis Acatlán</t>
  </si>
  <si>
    <t>M60 - San Marcos</t>
  </si>
  <si>
    <t>M61 - San Miguel Totolapan</t>
  </si>
  <si>
    <t>M62 - Taxco de Alarcón</t>
  </si>
  <si>
    <t>M63 - Tecoanapa</t>
  </si>
  <si>
    <t>M64 - Técpan de Galeana</t>
  </si>
  <si>
    <t>M65 - Teloloapan</t>
  </si>
  <si>
    <t>M66 - Tepecoacuilco de Trujano</t>
  </si>
  <si>
    <t>M67 - Tetipac</t>
  </si>
  <si>
    <t>M68 - Tixtla de Guerrero</t>
  </si>
  <si>
    <t>M69 - Tlacoachistlahuaca</t>
  </si>
  <si>
    <t>M70 - Tlacoapa</t>
  </si>
  <si>
    <t>M71 - Tlalchapa</t>
  </si>
  <si>
    <t>M72 - Tlalixtaquilla de Maldonado</t>
  </si>
  <si>
    <t>M73 - Tlapa de Comonfort</t>
  </si>
  <si>
    <t>M74 - Tlapehuala</t>
  </si>
  <si>
    <t>M75 - Xalpatláhuac</t>
  </si>
  <si>
    <t>M76 - Xochihuehuetlán</t>
  </si>
  <si>
    <t>M77 - Xochistlahuaca</t>
  </si>
  <si>
    <t>M78 - Zapotitlán Tablas</t>
  </si>
  <si>
    <t>M79 - Zihuatanejo de Azueta</t>
  </si>
  <si>
    <t>M80 - Zirándaro</t>
  </si>
  <si>
    <t>M81 - Zitlala</t>
  </si>
  <si>
    <t>M82 - Participaciones y Aportaciones Federales a Municipios</t>
  </si>
  <si>
    <t>II. Gasto Etiquetado (II=A+B+C+D+E+F+G+H)</t>
  </si>
  <si>
    <t>III. Total de Egresos (III = I + II)</t>
  </si>
  <si>
    <t>Formato LDF-6a</t>
  </si>
  <si>
    <t xml:space="preserve">Clasificación por Objeto del Gasto (Capítulo y Concepto) </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</si>
  <si>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</si>
  <si>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</si>
  <si>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</si>
  <si>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</si>
  <si>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</si>
  <si>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</si>
  <si>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</si>
  <si>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</si>
  <si>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</si>
  <si>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</si>
  <si>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</si>
  <si>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</si>
  <si>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</si>
  <si>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</si>
  <si>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</si>
  <si>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</si>
  <si>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</si>
  <si>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</si>
  <si>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</si>
  <si>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</si>
  <si>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</si>
  <si>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</si>
  <si>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</si>
  <si>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</si>
  <si>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</si>
  <si>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</si>
  <si>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</si>
  <si>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</si>
  <si>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</si>
  <si>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</si>
  <si>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</si>
  <si>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</si>
  <si>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</si>
  <si>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</si>
  <si>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</si>
  <si>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</si>
  <si>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</si>
  <si>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</si>
  <si>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</si>
  <si>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</si>
  <si>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</si>
  <si>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</si>
  <si>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</si>
  <si>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</si>
  <si>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</si>
  <si>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</si>
  <si>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</si>
  <si>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</si>
  <si>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</si>
  <si>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</si>
  <si>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</si>
  <si>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</si>
  <si>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</si>
  <si>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</si>
  <si>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</si>
  <si>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</si>
  <si>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</si>
  <si>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</si>
  <si>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</si>
  <si>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</si>
  <si>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</si>
  <si>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</si>
  <si>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</si>
  <si>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</si>
  <si>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</si>
  <si>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</si>
  <si>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</si>
  <si>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</si>
  <si>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</si>
  <si>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</si>
  <si>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</si>
  <si>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</si>
  <si>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</si>
  <si>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</si>
  <si>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</si>
  <si>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</si>
  <si>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</si>
  <si>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</si>
  <si>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Formato LDF-6c</t>
  </si>
  <si>
    <t>Clasificación Funcional (Finalidad y Función)</t>
  </si>
  <si>
    <t>Subejercicio ( e )</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</si>
  <si>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</si>
  <si>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</si>
  <si>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</si>
  <si>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</si>
  <si>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</si>
  <si>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</si>
  <si>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</si>
  <si>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</si>
  <si>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</si>
  <si>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</si>
  <si>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</si>
  <si>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</si>
  <si>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</si>
  <si>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</si>
  <si>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</si>
  <si>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</si>
  <si>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</si>
  <si>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</si>
  <si>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</si>
  <si>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</si>
  <si>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</si>
  <si>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</si>
  <si>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</si>
  <si>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</si>
  <si>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</si>
  <si>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</si>
  <si>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</si>
  <si>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</si>
  <si>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</si>
  <si>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</si>
  <si>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</si>
  <si>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</si>
  <si>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</si>
  <si>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</si>
  <si>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Formato LDF-09</t>
  </si>
  <si>
    <t>GOBIERNO DEL ESTADO DE GUERRERO (a)</t>
  </si>
  <si>
    <t>Clasificación de Servicios Personales por Categoría</t>
  </si>
  <si>
    <t>Del 1 de enero al 31 de diciembre de 2020 (b)</t>
  </si>
  <si>
    <t>Concepto                                                                                                           (c)</t>
  </si>
  <si>
    <t>Subejercicio                                                          (e)</t>
  </si>
  <si>
    <t>Aprobado                                                 (d)</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</si>
  <si>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</si>
  <si>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</si>
  <si>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</si>
  <si>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</si>
  <si>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</si>
  <si>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</si>
  <si>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</si>
  <si>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</si>
  <si>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</si>
  <si>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</si>
  <si>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</si>
  <si>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</si>
  <si>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</si>
  <si>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</si>
  <si>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Formato LDF-04</t>
  </si>
  <si>
    <t>Poder Ejecutivo del Estado de Guerrero</t>
  </si>
  <si>
    <t>Balance Presupuestario - LDF</t>
  </si>
  <si>
    <t xml:space="preserve">Del 1 de Enero al 31 de Diciembre de 2020 </t>
  </si>
  <si>
    <t>Concepto                                                                                                                                                             (c)</t>
  </si>
  <si>
    <t xml:space="preserve">           Estimado/                 Aprobado (d)</t>
  </si>
  <si>
    <t xml:space="preserve">Recaudado/      Pagado </t>
  </si>
  <si>
    <t>A. Ingresos Totales (A = A1+A2+A3)</t>
  </si>
  <si>
    <t>A1. Ingresos de Libre Disposición</t>
  </si>
  <si>
    <t>A2. Transferencias Federales Etiquetadas</t>
  </si>
  <si>
    <t>A3. Financiamiento Neto</t>
  </si>
  <si>
    <r>
      <t>B. Egresos Presupuestarios</t>
    </r>
    <r>
      <rPr>
        <b/>
        <vertAlign val="superscript"/>
        <sz val="8"/>
        <color theme="1"/>
        <rFont val="Arial"/>
        <family val="2"/>
      </rPr>
      <t>1</t>
    </r>
    <r>
      <rPr>
        <b/>
        <sz val="8"/>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</si>
  <si>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</si>
  <si>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</si>
  <si>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</si>
  <si>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</si>
  <si>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</si>
  <si>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</si>
  <si>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</si>
  <si>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</si>
  <si>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</si>
  <si>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</si>
  <si>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</si>
  <si>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</si>
  <si>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</si>
  <si>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</si>
  <si>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</si>
  <si>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</si>
  <si>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</si>
  <si>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</si>
  <si>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</si>
  <si>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</si>
  <si>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</si>
  <si>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</si>
  <si>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</si>
  <si>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</si>
  <si>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</si>
  <si>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</si>
  <si>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</si>
  <si>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</si>
  <si>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</si>
  <si>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</si>
  <si>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</si>
  <si>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</si>
  <si>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</si>
  <si>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</si>
  <si>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8"/>
        <color theme="1"/>
        <rFont val="Arial Narrow"/>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</si>
  <si>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8"/>
        <color theme="1"/>
        <rFont val="Arial Narrow"/>
        <family val="2"/>
      </rPr>
      <t>Esta información se presentará en términos anualizados.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</si>
</sst>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0.0,"/>
    <numFmt numFmtId="167" formatCode="#,##0.00_ ;\-#,##0.00\ "/>
    <numFmt numFmtId="168" formatCode="_-* #,##0_-;\-* #,##0_-;_-* &quot;-&quot;??_-;_-@_-"/>
  </numFmts>
  <fonts count="47">
    <font>
      <sz val="12"/>
      <color theme="1"/>
      <name val="Calibri"/>
      <family val="2"/>
      <scheme val="minor"/>
    </font>
    <font>
      <sz val="10"/>
      <name val="Arial"/>
      <family val="2"/>
    </font>
    <font>
      <b/>
      <u val="single"/>
      <sz val="8"/>
      <color theme="1"/>
      <name val="Arial"/>
      <family val="2"/>
    </font>
    <font>
      <sz val="7"/>
      <name val="Arial"/>
      <family val="2"/>
    </font>
    <font>
      <sz val="8"/>
      <name val="Arial"/>
      <family val="2"/>
    </font>
    <font>
      <b/>
      <sz val="6"/>
      <color theme="1"/>
      <name val="Arial"/>
      <family val="2"/>
    </font>
    <font>
      <sz val="6"/>
      <color theme="1"/>
      <name val="Arial"/>
      <family val="2"/>
    </font>
    <font>
      <b/>
      <sz val="7"/>
      <color theme="1"/>
      <name val="Arial"/>
      <family val="2"/>
    </font>
    <font>
      <sz val="7"/>
      <color theme="1"/>
      <name val="Arial"/>
      <family val="2"/>
    </font>
    <font>
      <sz val="6"/>
      <name val="Arial"/>
      <family val="2"/>
    </font>
    <font>
      <sz val="7"/>
      <color theme="1"/>
      <name val="Arial Narrow"/>
      <family val="2"/>
    </font>
    <font>
      <b/>
      <sz val="7"/>
      <color theme="1"/>
      <name val="Arial Narrow"/>
      <family val="2"/>
    </font>
    <font>
      <sz val="8"/>
      <color theme="1"/>
      <name val="Arial Narrow"/>
      <family val="2"/>
    </font>
    <font>
      <sz val="7"/>
      <color indexed="8"/>
      <name val="Arial Narrow"/>
      <family val="2"/>
    </font>
    <font>
      <sz val="11"/>
      <color theme="1"/>
      <name val="Calibri"/>
      <family val="2"/>
      <scheme val="minor"/>
    </font>
    <font>
      <b/>
      <sz val="8"/>
      <name val="Arial Narrow"/>
      <family val="2"/>
    </font>
    <font>
      <b/>
      <sz val="7"/>
      <name val="Arial"/>
      <family val="2"/>
    </font>
    <font>
      <sz val="8"/>
      <name val="Calibri"/>
      <family val="2"/>
      <scheme val="minor"/>
    </font>
    <font>
      <sz val="8"/>
      <name val="Arial Narrow"/>
      <family val="2"/>
    </font>
    <font>
      <sz val="10"/>
      <name val="Arial Narrow"/>
      <family val="2"/>
    </font>
    <font>
      <b/>
      <sz val="10"/>
      <name val="Arial Narrow"/>
      <family val="2"/>
    </font>
    <font>
      <sz val="11"/>
      <name val="Calibri"/>
      <family val="2"/>
      <scheme val="minor"/>
    </font>
    <font>
      <b/>
      <sz val="11"/>
      <name val="Calibri"/>
      <family val="2"/>
      <scheme val="minor"/>
    </font>
    <font>
      <b/>
      <sz val="11"/>
      <name val="Arial Narrow"/>
      <family val="2"/>
    </font>
    <font>
      <b/>
      <sz val="8"/>
      <color theme="0"/>
      <name val="Arial Narrow"/>
      <family val="2"/>
    </font>
    <font>
      <b/>
      <sz val="6"/>
      <color theme="1"/>
      <name val="Arial Narrow"/>
      <family val="2"/>
    </font>
    <font>
      <b/>
      <sz val="11"/>
      <color theme="1"/>
      <name val="Calibri"/>
      <family val="2"/>
      <scheme val="minor"/>
    </font>
    <font>
      <sz val="6"/>
      <color theme="1"/>
      <name val="Arial Narrow"/>
      <family val="2"/>
    </font>
    <font>
      <sz val="6"/>
      <color theme="1"/>
      <name val="Calibri"/>
      <family val="2"/>
      <scheme val="minor"/>
    </font>
    <font>
      <sz val="11"/>
      <color theme="1"/>
      <name val="Arial Narrow"/>
      <family val="2"/>
    </font>
    <font>
      <b/>
      <u val="single"/>
      <sz val="10"/>
      <color theme="1"/>
      <name val="Arial"/>
      <family val="2"/>
    </font>
    <font>
      <b/>
      <sz val="8"/>
      <color theme="1"/>
      <name val="Arial"/>
      <family val="2"/>
    </font>
    <font>
      <b/>
      <sz val="8"/>
      <color theme="0"/>
      <name val="Arial"/>
      <family val="2"/>
    </font>
    <font>
      <sz val="8"/>
      <color theme="1"/>
      <name val="Arial"/>
      <family val="2"/>
    </font>
    <font>
      <b/>
      <vertAlign val="superscript"/>
      <sz val="8"/>
      <color theme="1"/>
      <name val="Arial"/>
      <family val="2"/>
    </font>
    <font>
      <sz val="8"/>
      <color theme="1"/>
      <name val="Calibri"/>
      <family val="2"/>
      <scheme val="minor"/>
    </font>
    <font>
      <b/>
      <sz val="8"/>
      <color theme="1"/>
      <name val="Arial Narrow"/>
      <family val="2"/>
    </font>
    <font>
      <sz val="10"/>
      <name val="Calibri"/>
      <family val="2"/>
    </font>
    <font>
      <sz val="11"/>
      <color rgb="FF000000"/>
      <name val="Arial"/>
      <family val="2"/>
    </font>
    <font>
      <b/>
      <sz val="10"/>
      <color rgb="FF000000"/>
      <name val="Arial"/>
      <family val="2"/>
    </font>
    <font>
      <sz val="10"/>
      <color rgb="FF000000"/>
      <name val="Arial"/>
      <family val="2"/>
    </font>
    <font>
      <b/>
      <sz val="9"/>
      <color rgb="FF000000"/>
      <name val="Arial"/>
      <family val="2"/>
    </font>
    <font>
      <b/>
      <sz val="8"/>
      <color rgb="FF000000"/>
      <name val="Arial"/>
      <family val="2"/>
    </font>
    <font>
      <sz val="12"/>
      <name val="Calibri"/>
      <family val="2"/>
    </font>
    <font>
      <b/>
      <sz val="8"/>
      <color rgb="FF000000"/>
      <name val="Arial Narrow"/>
      <family val="2"/>
    </font>
    <font>
      <b/>
      <sz val="8"/>
      <name val="+mn-cs"/>
      <family val="2"/>
    </font>
    <font>
      <sz val="8"/>
      <color rgb="FF000000"/>
      <name val="Arial Narrow"/>
      <family val="2"/>
    </font>
  </fonts>
  <fills count="6">
    <fill>
      <patternFill/>
    </fill>
    <fill>
      <patternFill patternType="gray125"/>
    </fill>
    <fill>
      <patternFill patternType="solid">
        <fgColor theme="3" tint="0.7999799847602844"/>
        <bgColor indexed="64"/>
      </patternFill>
    </fill>
    <fill>
      <patternFill patternType="solid">
        <fgColor theme="0"/>
        <bgColor indexed="64"/>
      </patternFill>
    </fill>
    <fill>
      <patternFill patternType="solid">
        <fgColor rgb="FF00B050"/>
        <bgColor indexed="64"/>
      </patternFill>
    </fill>
    <fill>
      <patternFill patternType="solid">
        <fgColor rgb="FF339933"/>
        <bgColor indexed="64"/>
      </patternFill>
    </fill>
  </fills>
  <borders count="46">
    <border>
      <left/>
      <right/>
      <top/>
      <bottom/>
      <diagonal/>
    </border>
    <border>
      <left style="medium"/>
      <right style="medium"/>
      <top style="medium"/>
      <bottom style="hair"/>
    </border>
    <border>
      <left style="medium"/>
      <right style="medium"/>
      <top style="hair"/>
      <bottom style="hair"/>
    </border>
    <border>
      <left style="medium"/>
      <right/>
      <top style="hair"/>
      <bottom style="hair"/>
    </border>
    <border>
      <left/>
      <right/>
      <top style="hair"/>
      <bottom style="hair"/>
    </border>
    <border>
      <left/>
      <right style="medium"/>
      <top style="hair"/>
      <bottom style="hair"/>
    </border>
    <border>
      <left style="medium"/>
      <right style="medium"/>
      <top/>
      <bottom style="hair"/>
    </border>
    <border>
      <left style="medium"/>
      <right/>
      <top style="hair"/>
      <bottom style="medium"/>
    </border>
    <border>
      <left style="medium"/>
      <right style="medium"/>
      <top style="hair"/>
      <bottom style="mediu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style="thin"/>
      <right style="thin"/>
      <top style="thin"/>
      <bottom/>
    </border>
    <border>
      <left/>
      <right/>
      <top style="thin"/>
      <bottom/>
    </border>
    <border>
      <left/>
      <right style="thin"/>
      <top style="thin"/>
      <bottom/>
    </border>
    <border>
      <left style="thin"/>
      <right/>
      <top/>
      <bottom/>
    </border>
    <border>
      <left style="thin"/>
      <right style="thin"/>
      <top/>
      <bottom/>
    </border>
    <border>
      <left/>
      <right style="thin"/>
      <top/>
      <bottom/>
    </border>
    <border>
      <left style="thin"/>
      <right/>
      <top/>
      <bottom style="thin"/>
    </border>
    <border>
      <left style="thin"/>
      <right style="thin"/>
      <top/>
      <bottom style="thin"/>
    </border>
    <border>
      <left/>
      <right/>
      <top/>
      <bottom style="thin"/>
    </border>
    <border>
      <left/>
      <right style="thin"/>
      <top/>
      <bottom style="thin"/>
    </border>
    <border>
      <left/>
      <right/>
      <top style="hair"/>
      <bottom style="medium"/>
    </border>
    <border>
      <left/>
      <right style="medium"/>
      <top style="hair"/>
      <bottom style="medium"/>
    </border>
    <border>
      <left style="medium"/>
      <right/>
      <top/>
      <bottom style="medium"/>
    </border>
    <border>
      <left/>
      <right/>
      <top/>
      <bottom style="medium"/>
    </border>
    <border>
      <left/>
      <right/>
      <top style="medium"/>
      <bottom style="medium"/>
    </border>
    <border>
      <left style="medium"/>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style="medium"/>
      <top style="medium"/>
      <bottom/>
    </border>
    <border>
      <left style="medium"/>
      <right/>
      <top style="medium"/>
      <bottom style="medium"/>
    </border>
    <border>
      <left/>
      <right style="medium"/>
      <top style="medium"/>
      <bottom style="medium"/>
    </border>
    <border>
      <left style="medium"/>
      <right style="medium"/>
      <top/>
      <bottom/>
    </border>
    <border>
      <left style="thin"/>
      <right style="medium"/>
      <top/>
      <bottom/>
    </border>
    <border>
      <left style="medium"/>
      <right style="thin"/>
      <top/>
      <bottom/>
    </border>
    <border>
      <left style="thin"/>
      <right style="medium"/>
      <top style="thin"/>
      <bottom/>
    </border>
    <border>
      <left style="medium"/>
      <right style="medium"/>
      <top style="thin"/>
      <bottom/>
    </border>
    <border>
      <left style="medium"/>
      <right style="thin"/>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14" fillId="0" borderId="0">
      <alignment/>
      <protection/>
    </xf>
    <xf numFmtId="0" fontId="14" fillId="0" borderId="0">
      <alignment/>
      <protection/>
    </xf>
    <xf numFmtId="0" fontId="1" fillId="0" borderId="0">
      <alignment/>
      <protection/>
    </xf>
    <xf numFmtId="0" fontId="1" fillId="0" borderId="0">
      <alignment/>
      <protection/>
    </xf>
    <xf numFmtId="43" fontId="14" fillId="0" borderId="0" applyFont="0" applyFill="0" applyBorder="0" applyAlignment="0" applyProtection="0"/>
  </cellStyleXfs>
  <cellXfs count="294">
    <xf numFmtId="0" fontId="0" fillId="0" borderId="0" xfId="0"/>
    <xf numFmtId="0" fontId="1" fillId="0" borderId="0" xfId="20">
      <alignment/>
      <protection/>
    </xf>
    <xf numFmtId="0" fontId="2" fillId="0" borderId="0" xfId="20" applyFont="1" applyAlignment="1">
      <alignment horizontal="right" vertical="center"/>
      <protection/>
    </xf>
    <xf numFmtId="164" fontId="3" fillId="0" borderId="0" xfId="21" applyFont="1"/>
    <xf numFmtId="164" fontId="4" fillId="0" borderId="0" xfId="21" applyFont="1"/>
    <xf numFmtId="0" fontId="6" fillId="0" borderId="1" xfId="20" applyFont="1" applyBorder="1" applyAlignment="1">
      <alignment horizontal="center" vertical="center"/>
      <protection/>
    </xf>
    <xf numFmtId="4" fontId="7" fillId="0" borderId="2" xfId="20" applyNumberFormat="1" applyFont="1" applyBorder="1" applyAlignment="1">
      <alignment vertical="center"/>
      <protection/>
    </xf>
    <xf numFmtId="0" fontId="6" fillId="0" borderId="3" xfId="20" applyFont="1" applyBorder="1" applyAlignment="1">
      <alignment horizontal="left" vertical="center"/>
      <protection/>
    </xf>
    <xf numFmtId="4" fontId="8" fillId="0" borderId="2" xfId="20" applyNumberFormat="1" applyFont="1" applyBorder="1" applyAlignment="1">
      <alignment vertical="center"/>
      <protection/>
    </xf>
    <xf numFmtId="4" fontId="8" fillId="0" borderId="2" xfId="21" applyNumberFormat="1" applyFont="1" applyBorder="1" applyAlignment="1">
      <alignment vertical="center"/>
    </xf>
    <xf numFmtId="0" fontId="6" fillId="0" borderId="4" xfId="20" applyFont="1" applyBorder="1" applyAlignment="1">
      <alignment horizontal="left" vertical="center"/>
      <protection/>
    </xf>
    <xf numFmtId="0" fontId="6" fillId="0" borderId="5" xfId="20" applyFont="1" applyBorder="1" applyAlignment="1">
      <alignment horizontal="left" vertical="center"/>
      <protection/>
    </xf>
    <xf numFmtId="0" fontId="6" fillId="0" borderId="5" xfId="20" applyFont="1" applyBorder="1" applyAlignment="1">
      <alignment horizontal="left" vertical="center" wrapText="1"/>
      <protection/>
    </xf>
    <xf numFmtId="164" fontId="8" fillId="0" borderId="2" xfId="21" applyFont="1" applyBorder="1" applyAlignment="1">
      <alignment vertical="center"/>
    </xf>
    <xf numFmtId="4" fontId="7" fillId="0" borderId="2" xfId="21" applyNumberFormat="1" applyFont="1" applyBorder="1" applyAlignment="1">
      <alignment vertical="center"/>
    </xf>
    <xf numFmtId="4" fontId="8" fillId="0" borderId="6" xfId="20" applyNumberFormat="1" applyFont="1" applyBorder="1" applyAlignment="1">
      <alignment vertical="center"/>
      <protection/>
    </xf>
    <xf numFmtId="164" fontId="9" fillId="0" borderId="0" xfId="21" applyFont="1"/>
    <xf numFmtId="0" fontId="6" fillId="0" borderId="7" xfId="20" applyFont="1" applyBorder="1" applyAlignment="1">
      <alignment horizontal="left" vertical="center"/>
      <protection/>
    </xf>
    <xf numFmtId="4" fontId="8" fillId="0" borderId="8" xfId="20" applyNumberFormat="1" applyFont="1" applyBorder="1" applyAlignment="1">
      <alignment vertical="center"/>
      <protection/>
    </xf>
    <xf numFmtId="164" fontId="1" fillId="0" borderId="0" xfId="21"/>
    <xf numFmtId="0" fontId="10" fillId="0" borderId="0" xfId="20" applyFont="1">
      <alignment/>
      <protection/>
    </xf>
    <xf numFmtId="0" fontId="11" fillId="2" borderId="0" xfId="20" applyFont="1" applyFill="1" applyAlignment="1">
      <alignment vertical="center"/>
      <protection/>
    </xf>
    <xf numFmtId="0" fontId="10" fillId="2" borderId="0" xfId="20" applyFont="1" applyFill="1">
      <alignment/>
      <protection/>
    </xf>
    <xf numFmtId="164" fontId="12" fillId="0" borderId="0" xfId="21" applyFont="1"/>
    <xf numFmtId="0" fontId="14" fillId="0" borderId="0" xfId="22">
      <alignment/>
      <protection/>
    </xf>
    <xf numFmtId="0" fontId="14" fillId="0" borderId="0" xfId="22">
      <alignment/>
      <protection/>
    </xf>
    <xf numFmtId="0" fontId="16" fillId="0" borderId="0" xfId="23" applyFont="1">
      <alignment/>
      <protection/>
    </xf>
    <xf numFmtId="0" fontId="3" fillId="0" borderId="0" xfId="23" applyFont="1">
      <alignment/>
      <protection/>
    </xf>
    <xf numFmtId="0" fontId="18" fillId="0" borderId="0" xfId="24" applyFont="1">
      <alignment/>
      <protection/>
    </xf>
    <xf numFmtId="0" fontId="18" fillId="0" borderId="0" xfId="25" applyFont="1">
      <alignment/>
      <protection/>
    </xf>
    <xf numFmtId="0" fontId="19" fillId="0" borderId="0" xfId="25" applyFont="1">
      <alignment/>
      <protection/>
    </xf>
    <xf numFmtId="0" fontId="3" fillId="0" borderId="0" xfId="20" applyFont="1">
      <alignment/>
      <protection/>
    </xf>
    <xf numFmtId="0" fontId="3" fillId="0" borderId="0" xfId="25" applyFont="1">
      <alignment/>
      <protection/>
    </xf>
    <xf numFmtId="0" fontId="16" fillId="0" borderId="0" xfId="25" applyFont="1">
      <alignment/>
      <protection/>
    </xf>
    <xf numFmtId="0" fontId="21" fillId="3" borderId="0" xfId="23" applyFont="1" applyFill="1">
      <alignment/>
      <protection/>
    </xf>
    <xf numFmtId="0" fontId="23" fillId="3" borderId="0" xfId="23" applyFont="1" applyFill="1">
      <alignment/>
      <protection/>
    </xf>
    <xf numFmtId="0" fontId="22" fillId="3" borderId="0" xfId="23" applyFont="1" applyFill="1" applyAlignment="1">
      <alignment horizontal="center"/>
      <protection/>
    </xf>
    <xf numFmtId="0" fontId="22" fillId="3" borderId="0" xfId="23" applyFont="1" applyFill="1">
      <alignment/>
      <protection/>
    </xf>
    <xf numFmtId="0" fontId="14" fillId="3" borderId="0" xfId="22" applyFill="1">
      <alignment/>
      <protection/>
    </xf>
    <xf numFmtId="0" fontId="24" fillId="4" borderId="9" xfId="22" applyFont="1" applyFill="1" applyBorder="1" applyAlignment="1">
      <alignment horizontal="center" vertical="center" wrapText="1"/>
      <protection/>
    </xf>
    <xf numFmtId="0" fontId="24" fillId="4" borderId="10" xfId="22" applyFont="1" applyFill="1" applyBorder="1" applyAlignment="1">
      <alignment horizontal="center" vertical="center" wrapText="1"/>
      <protection/>
    </xf>
    <xf numFmtId="0" fontId="24" fillId="4" borderId="11" xfId="22" applyFont="1" applyFill="1" applyBorder="1" applyAlignment="1">
      <alignment horizontal="center" vertical="center" wrapText="1"/>
      <protection/>
    </xf>
    <xf numFmtId="0" fontId="24" fillId="4" borderId="12" xfId="22" applyFont="1" applyFill="1" applyBorder="1" applyAlignment="1">
      <alignment horizontal="center" vertical="center" wrapText="1"/>
      <protection/>
    </xf>
    <xf numFmtId="0" fontId="25" fillId="3" borderId="13" xfId="22" applyFont="1" applyFill="1" applyBorder="1" applyAlignment="1">
      <alignment horizontal="left"/>
      <protection/>
    </xf>
    <xf numFmtId="166" fontId="25" fillId="3" borderId="14" xfId="22" applyNumberFormat="1" applyFont="1" applyFill="1" applyBorder="1">
      <alignment/>
      <protection/>
    </xf>
    <xf numFmtId="166" fontId="25" fillId="3" borderId="15" xfId="22" applyNumberFormat="1" applyFont="1" applyFill="1" applyBorder="1">
      <alignment/>
      <protection/>
    </xf>
    <xf numFmtId="166" fontId="25" fillId="3" borderId="16" xfId="22" applyNumberFormat="1" applyFont="1" applyFill="1" applyBorder="1">
      <alignment/>
      <protection/>
    </xf>
    <xf numFmtId="4" fontId="26" fillId="3" borderId="0" xfId="22" applyNumberFormat="1" applyFont="1" applyFill="1">
      <alignment/>
      <protection/>
    </xf>
    <xf numFmtId="0" fontId="26" fillId="3" borderId="0" xfId="22" applyFont="1" applyFill="1">
      <alignment/>
      <protection/>
    </xf>
    <xf numFmtId="0" fontId="25" fillId="3" borderId="17" xfId="22" applyFont="1" applyFill="1" applyBorder="1" applyAlignment="1">
      <alignment horizontal="left" indent="1"/>
      <protection/>
    </xf>
    <xf numFmtId="166" fontId="25" fillId="3" borderId="18" xfId="22" applyNumberFormat="1" applyFont="1" applyFill="1" applyBorder="1">
      <alignment/>
      <protection/>
    </xf>
    <xf numFmtId="166" fontId="25" fillId="3" borderId="0" xfId="22" applyNumberFormat="1" applyFont="1" applyFill="1">
      <alignment/>
      <protection/>
    </xf>
    <xf numFmtId="166" fontId="25" fillId="3" borderId="19" xfId="22" applyNumberFormat="1" applyFont="1" applyFill="1" applyBorder="1">
      <alignment/>
      <protection/>
    </xf>
    <xf numFmtId="0" fontId="25" fillId="3" borderId="17" xfId="22" applyFont="1" applyFill="1" applyBorder="1" applyAlignment="1">
      <alignment horizontal="left" indent="2"/>
      <protection/>
    </xf>
    <xf numFmtId="0" fontId="25" fillId="3" borderId="17" xfId="22" applyFont="1" applyFill="1" applyBorder="1" applyAlignment="1">
      <alignment horizontal="left" indent="3"/>
      <protection/>
    </xf>
    <xf numFmtId="0" fontId="25" fillId="3" borderId="17" xfId="22" applyFont="1" applyFill="1" applyBorder="1" applyAlignment="1">
      <alignment horizontal="left" indent="4"/>
      <protection/>
    </xf>
    <xf numFmtId="0" fontId="25" fillId="3" borderId="17" xfId="22" applyFont="1" applyFill="1" applyBorder="1" applyAlignment="1">
      <alignment horizontal="left" indent="5"/>
      <protection/>
    </xf>
    <xf numFmtId="0" fontId="27" fillId="3" borderId="17" xfId="22" applyFont="1" applyFill="1" applyBorder="1" applyAlignment="1">
      <alignment horizontal="left" indent="6"/>
      <protection/>
    </xf>
    <xf numFmtId="166" fontId="27" fillId="3" borderId="18" xfId="22" applyNumberFormat="1" applyFont="1" applyFill="1" applyBorder="1">
      <alignment/>
      <protection/>
    </xf>
    <xf numFmtId="166" fontId="27" fillId="3" borderId="0" xfId="22" applyNumberFormat="1" applyFont="1" applyFill="1">
      <alignment/>
      <protection/>
    </xf>
    <xf numFmtId="166" fontId="27" fillId="3" borderId="19" xfId="22" applyNumberFormat="1" applyFont="1" applyFill="1" applyBorder="1">
      <alignment/>
      <protection/>
    </xf>
    <xf numFmtId="0" fontId="27" fillId="3" borderId="17" xfId="22" applyFont="1" applyFill="1" applyBorder="1" applyAlignment="1">
      <alignment horizontal="left" wrapText="1" indent="6"/>
      <protection/>
    </xf>
    <xf numFmtId="0" fontId="25" fillId="3" borderId="17" xfId="22" applyFont="1" applyFill="1" applyBorder="1" applyAlignment="1">
      <alignment horizontal="left" wrapText="1" indent="4"/>
      <protection/>
    </xf>
    <xf numFmtId="0" fontId="27" fillId="3" borderId="20" xfId="22" applyFont="1" applyFill="1" applyBorder="1" applyAlignment="1">
      <alignment horizontal="left" indent="6"/>
      <protection/>
    </xf>
    <xf numFmtId="166" fontId="27" fillId="3" borderId="21" xfId="22" applyNumberFormat="1" applyFont="1" applyFill="1" applyBorder="1">
      <alignment/>
      <protection/>
    </xf>
    <xf numFmtId="166" fontId="27" fillId="3" borderId="22" xfId="22" applyNumberFormat="1" applyFont="1" applyFill="1" applyBorder="1">
      <alignment/>
      <protection/>
    </xf>
    <xf numFmtId="166" fontId="27" fillId="3" borderId="23" xfId="22" applyNumberFormat="1" applyFont="1" applyFill="1" applyBorder="1">
      <alignment/>
      <protection/>
    </xf>
    <xf numFmtId="0" fontId="25" fillId="3" borderId="17" xfId="22" applyFont="1" applyFill="1" applyBorder="1" applyAlignment="1">
      <alignment horizontal="left"/>
      <protection/>
    </xf>
    <xf numFmtId="0" fontId="25" fillId="3" borderId="9" xfId="22" applyFont="1" applyFill="1" applyBorder="1" applyAlignment="1">
      <alignment horizontal="left" vertical="center" wrapText="1"/>
      <protection/>
    </xf>
    <xf numFmtId="166" fontId="25" fillId="3" borderId="10" xfId="22" applyNumberFormat="1" applyFont="1" applyFill="1" applyBorder="1">
      <alignment/>
      <protection/>
    </xf>
    <xf numFmtId="166" fontId="25" fillId="3" borderId="11" xfId="22" applyNumberFormat="1" applyFont="1" applyFill="1" applyBorder="1">
      <alignment/>
      <protection/>
    </xf>
    <xf numFmtId="166" fontId="25" fillId="3" borderId="12" xfId="22" applyNumberFormat="1" applyFont="1" applyFill="1" applyBorder="1">
      <alignment/>
      <protection/>
    </xf>
    <xf numFmtId="0" fontId="25" fillId="3" borderId="0" xfId="22" applyFont="1" applyFill="1" applyAlignment="1">
      <alignment horizontal="left" vertical="center" wrapText="1"/>
      <protection/>
    </xf>
    <xf numFmtId="166" fontId="25" fillId="3" borderId="0" xfId="22" applyNumberFormat="1" applyFont="1" applyFill="1" applyAlignment="1">
      <alignment horizontal="right" vertical="center" wrapText="1"/>
      <protection/>
    </xf>
    <xf numFmtId="0" fontId="24" fillId="4" borderId="14" xfId="22" applyFont="1" applyFill="1" applyBorder="1" applyAlignment="1">
      <alignment horizontal="center" vertical="center" wrapText="1"/>
      <protection/>
    </xf>
    <xf numFmtId="0" fontId="24" fillId="4" borderId="14" xfId="22" applyFont="1" applyFill="1" applyBorder="1" applyAlignment="1">
      <alignment horizontal="center" vertical="center"/>
      <protection/>
    </xf>
    <xf numFmtId="0" fontId="25" fillId="3" borderId="13" xfId="22" applyFont="1" applyFill="1" applyBorder="1" applyAlignment="1">
      <alignment horizontal="left" vertical="center"/>
      <protection/>
    </xf>
    <xf numFmtId="166" fontId="25" fillId="3" borderId="14" xfId="22" applyNumberFormat="1" applyFont="1" applyFill="1" applyBorder="1" applyAlignment="1">
      <alignment horizontal="right" vertical="center"/>
      <protection/>
    </xf>
    <xf numFmtId="166" fontId="25" fillId="3" borderId="15" xfId="22" applyNumberFormat="1" applyFont="1" applyFill="1" applyBorder="1" applyAlignment="1">
      <alignment horizontal="right" vertical="center"/>
      <protection/>
    </xf>
    <xf numFmtId="166" fontId="25" fillId="3" borderId="16" xfId="22" applyNumberFormat="1" applyFont="1" applyFill="1" applyBorder="1" applyAlignment="1">
      <alignment horizontal="right" vertical="center"/>
      <protection/>
    </xf>
    <xf numFmtId="4" fontId="14" fillId="3" borderId="0" xfId="22" applyNumberFormat="1" applyFill="1">
      <alignment/>
      <protection/>
    </xf>
    <xf numFmtId="0" fontId="25" fillId="3" borderId="17" xfId="22" applyFont="1" applyFill="1" applyBorder="1" applyAlignment="1">
      <alignment horizontal="left" vertical="center"/>
      <protection/>
    </xf>
    <xf numFmtId="166" fontId="25" fillId="3" borderId="18" xfId="22" applyNumberFormat="1" applyFont="1" applyFill="1" applyBorder="1" applyAlignment="1">
      <alignment horizontal="right" vertical="center"/>
      <protection/>
    </xf>
    <xf numFmtId="166" fontId="25" fillId="3" borderId="0" xfId="22" applyNumberFormat="1" applyFont="1" applyFill="1" applyAlignment="1">
      <alignment horizontal="right" vertical="center"/>
      <protection/>
    </xf>
    <xf numFmtId="166" fontId="25" fillId="3" borderId="19" xfId="22" applyNumberFormat="1" applyFont="1" applyFill="1" applyBorder="1" applyAlignment="1">
      <alignment horizontal="right" vertical="center"/>
      <protection/>
    </xf>
    <xf numFmtId="0" fontId="27" fillId="3" borderId="17" xfId="22" applyFont="1" applyFill="1" applyBorder="1" applyAlignment="1">
      <alignment horizontal="left" vertical="center" indent="3"/>
      <protection/>
    </xf>
    <xf numFmtId="166" fontId="27" fillId="3" borderId="18" xfId="22" applyNumberFormat="1" applyFont="1" applyFill="1" applyBorder="1" applyAlignment="1">
      <alignment horizontal="right" vertical="center"/>
      <protection/>
    </xf>
    <xf numFmtId="166" fontId="27" fillId="3" borderId="0" xfId="22" applyNumberFormat="1" applyFont="1" applyFill="1" applyAlignment="1">
      <alignment horizontal="right" vertical="center"/>
      <protection/>
    </xf>
    <xf numFmtId="166" fontId="27" fillId="3" borderId="19" xfId="22" applyNumberFormat="1" applyFont="1" applyFill="1" applyBorder="1" applyAlignment="1">
      <alignment horizontal="right" vertical="center"/>
      <protection/>
    </xf>
    <xf numFmtId="0" fontId="25" fillId="3" borderId="17" xfId="22" applyFont="1" applyFill="1" applyBorder="1" applyAlignment="1">
      <alignment horizontal="left" vertical="center" wrapText="1"/>
      <protection/>
    </xf>
    <xf numFmtId="0" fontId="27" fillId="3" borderId="20" xfId="22" applyFont="1" applyFill="1" applyBorder="1" applyAlignment="1">
      <alignment horizontal="left" vertical="center" indent="3"/>
      <protection/>
    </xf>
    <xf numFmtId="166" fontId="27" fillId="3" borderId="21" xfId="22" applyNumberFormat="1" applyFont="1" applyFill="1" applyBorder="1" applyAlignment="1">
      <alignment horizontal="right" vertical="center"/>
      <protection/>
    </xf>
    <xf numFmtId="166" fontId="27" fillId="3" borderId="22" xfId="22" applyNumberFormat="1" applyFont="1" applyFill="1" applyBorder="1" applyAlignment="1">
      <alignment horizontal="right" vertical="center"/>
      <protection/>
    </xf>
    <xf numFmtId="166" fontId="27" fillId="3" borderId="23" xfId="22" applyNumberFormat="1" applyFont="1" applyFill="1" applyBorder="1" applyAlignment="1">
      <alignment horizontal="right" vertical="center"/>
      <protection/>
    </xf>
    <xf numFmtId="0" fontId="27" fillId="3" borderId="17" xfId="22" applyFont="1" applyFill="1" applyBorder="1" applyAlignment="1">
      <alignment horizontal="left" vertical="center"/>
      <protection/>
    </xf>
    <xf numFmtId="166" fontId="27" fillId="3" borderId="18" xfId="22" applyNumberFormat="1" applyFont="1" applyFill="1" applyBorder="1" applyAlignment="1">
      <alignment horizontal="center" vertical="center"/>
      <protection/>
    </xf>
    <xf numFmtId="166" fontId="27" fillId="3" borderId="0" xfId="22" applyNumberFormat="1" applyFont="1" applyFill="1" applyAlignment="1">
      <alignment horizontal="center" vertical="center"/>
      <protection/>
    </xf>
    <xf numFmtId="166" fontId="27" fillId="3" borderId="19" xfId="22" applyNumberFormat="1" applyFont="1" applyFill="1" applyBorder="1" applyAlignment="1">
      <alignment horizontal="center" vertical="center"/>
      <protection/>
    </xf>
    <xf numFmtId="0" fontId="25" fillId="3" borderId="9" xfId="22" applyFont="1" applyFill="1" applyBorder="1" applyAlignment="1">
      <alignment horizontal="left" vertical="center"/>
      <protection/>
    </xf>
    <xf numFmtId="166" fontId="25" fillId="3" borderId="10" xfId="22" applyNumberFormat="1" applyFont="1" applyFill="1" applyBorder="1" applyAlignment="1">
      <alignment horizontal="right" vertical="center"/>
      <protection/>
    </xf>
    <xf numFmtId="166" fontId="25" fillId="3" borderId="11" xfId="22" applyNumberFormat="1" applyFont="1" applyFill="1" applyBorder="1" applyAlignment="1">
      <alignment horizontal="right" vertical="center"/>
      <protection/>
    </xf>
    <xf numFmtId="166" fontId="25" fillId="3" borderId="12" xfId="22" applyNumberFormat="1" applyFont="1" applyFill="1" applyBorder="1" applyAlignment="1">
      <alignment horizontal="right" vertical="center"/>
      <protection/>
    </xf>
    <xf numFmtId="0" fontId="28" fillId="3" borderId="0" xfId="22" applyFont="1" applyFill="1">
      <alignment/>
      <protection/>
    </xf>
    <xf numFmtId="0" fontId="29" fillId="3" borderId="13" xfId="22" applyFont="1" applyFill="1" applyBorder="1">
      <alignment/>
      <protection/>
    </xf>
    <xf numFmtId="0" fontId="27" fillId="3" borderId="14" xfId="22" applyFont="1" applyFill="1" applyBorder="1" applyAlignment="1">
      <alignment horizontal="center" vertical="center" wrapText="1"/>
      <protection/>
    </xf>
    <xf numFmtId="0" fontId="27" fillId="3" borderId="15" xfId="22" applyFont="1" applyFill="1" applyBorder="1" applyAlignment="1">
      <alignment horizontal="center" vertical="center" wrapText="1"/>
      <protection/>
    </xf>
    <xf numFmtId="0" fontId="27" fillId="3" borderId="16" xfId="22" applyFont="1" applyFill="1" applyBorder="1" applyAlignment="1">
      <alignment horizontal="center" vertical="center" wrapText="1"/>
      <protection/>
    </xf>
    <xf numFmtId="0" fontId="25" fillId="3" borderId="17" xfId="22" applyFont="1" applyFill="1" applyBorder="1" applyAlignment="1">
      <alignment vertical="center"/>
      <protection/>
    </xf>
    <xf numFmtId="166" fontId="25" fillId="3" borderId="18" xfId="22" applyNumberFormat="1" applyFont="1" applyFill="1" applyBorder="1" applyAlignment="1">
      <alignment horizontal="right" vertical="center" wrapText="1"/>
      <protection/>
    </xf>
    <xf numFmtId="166" fontId="25" fillId="3" borderId="19" xfId="22" applyNumberFormat="1" applyFont="1" applyFill="1" applyBorder="1" applyAlignment="1">
      <alignment horizontal="right" vertical="center" wrapText="1"/>
      <protection/>
    </xf>
    <xf numFmtId="0" fontId="25" fillId="3" borderId="17" xfId="22" applyFont="1" applyFill="1" applyBorder="1" applyAlignment="1">
      <alignment horizontal="left" vertical="center" indent="2"/>
      <protection/>
    </xf>
    <xf numFmtId="0" fontId="27" fillId="3" borderId="17" xfId="22" applyFont="1" applyFill="1" applyBorder="1" applyAlignment="1">
      <alignment horizontal="left" vertical="center" indent="4"/>
      <protection/>
    </xf>
    <xf numFmtId="0" fontId="29" fillId="3" borderId="17" xfId="22" applyFont="1" applyFill="1" applyBorder="1">
      <alignment/>
      <protection/>
    </xf>
    <xf numFmtId="0" fontId="27" fillId="3" borderId="17" xfId="22" applyFont="1" applyFill="1" applyBorder="1" applyAlignment="1">
      <alignment horizontal="left" vertical="center" wrapText="1" indent="4"/>
      <protection/>
    </xf>
    <xf numFmtId="0" fontId="27" fillId="3" borderId="20" xfId="22" applyFont="1" applyFill="1" applyBorder="1" applyAlignment="1">
      <alignment horizontal="left" vertical="center" indent="4"/>
      <protection/>
    </xf>
    <xf numFmtId="0" fontId="25" fillId="3" borderId="9" xfId="22" applyFont="1" applyFill="1" applyBorder="1" applyAlignment="1">
      <alignment vertical="center"/>
      <protection/>
    </xf>
    <xf numFmtId="0" fontId="30" fillId="0" borderId="0" xfId="22" applyFont="1" applyAlignment="1">
      <alignment horizontal="right" vertical="center"/>
      <protection/>
    </xf>
    <xf numFmtId="43" fontId="12" fillId="0" borderId="0" xfId="26" applyFont="1"/>
    <xf numFmtId="4" fontId="5" fillId="0" borderId="1" xfId="26" applyNumberFormat="1" applyFont="1" applyBorder="1" applyAlignment="1">
      <alignment horizontal="right" vertical="center" wrapText="1"/>
    </xf>
    <xf numFmtId="4" fontId="12" fillId="0" borderId="0" xfId="22" applyNumberFormat="1" applyFont="1">
      <alignment/>
      <protection/>
    </xf>
    <xf numFmtId="43" fontId="14" fillId="0" borderId="0" xfId="22" applyNumberFormat="1">
      <alignment/>
      <protection/>
    </xf>
    <xf numFmtId="4" fontId="14" fillId="0" borderId="0" xfId="22" applyNumberFormat="1">
      <alignment/>
      <protection/>
    </xf>
    <xf numFmtId="0" fontId="14" fillId="0" borderId="3" xfId="22" applyBorder="1">
      <alignment/>
      <protection/>
    </xf>
    <xf numFmtId="4" fontId="5" fillId="0" borderId="2" xfId="26" applyNumberFormat="1" applyFont="1" applyBorder="1" applyAlignment="1">
      <alignment horizontal="right" vertical="center" wrapText="1"/>
    </xf>
    <xf numFmtId="4" fontId="5" fillId="0" borderId="2" xfId="22" applyNumberFormat="1" applyFont="1" applyBorder="1" applyAlignment="1">
      <alignment horizontal="right" vertical="center" wrapText="1"/>
      <protection/>
    </xf>
    <xf numFmtId="0" fontId="14" fillId="0" borderId="4" xfId="22" applyBorder="1">
      <alignment/>
      <protection/>
    </xf>
    <xf numFmtId="0" fontId="5" fillId="0" borderId="2" xfId="22" applyFont="1" applyBorder="1" applyAlignment="1">
      <alignment horizontal="center" vertical="center" wrapText="1"/>
      <protection/>
    </xf>
    <xf numFmtId="167" fontId="5" fillId="0" borderId="2" xfId="22" applyNumberFormat="1" applyFont="1" applyBorder="1" applyAlignment="1">
      <alignment horizontal="right" vertical="center" wrapText="1"/>
      <protection/>
    </xf>
    <xf numFmtId="0" fontId="14" fillId="0" borderId="7" xfId="22" applyBorder="1">
      <alignment/>
      <protection/>
    </xf>
    <xf numFmtId="0" fontId="14" fillId="0" borderId="24" xfId="22" applyBorder="1">
      <alignment/>
      <protection/>
    </xf>
    <xf numFmtId="0" fontId="5" fillId="0" borderId="25" xfId="22" applyFont="1" applyBorder="1" applyAlignment="1">
      <alignment horizontal="left" vertical="center" wrapText="1"/>
      <protection/>
    </xf>
    <xf numFmtId="0" fontId="5" fillId="0" borderId="8" xfId="22" applyFont="1" applyBorder="1" applyAlignment="1">
      <alignment horizontal="center" vertical="center" wrapText="1"/>
      <protection/>
    </xf>
    <xf numFmtId="0" fontId="5" fillId="0" borderId="0" xfId="22" applyFont="1" applyAlignment="1">
      <alignment horizontal="left" vertical="center" wrapText="1"/>
      <protection/>
    </xf>
    <xf numFmtId="0" fontId="5" fillId="0" borderId="0" xfId="22" applyFont="1" applyAlignment="1">
      <alignment horizontal="center" vertical="center" wrapText="1"/>
      <protection/>
    </xf>
    <xf numFmtId="0" fontId="31" fillId="0" borderId="0" xfId="22" applyFont="1" applyAlignment="1">
      <alignment horizontal="right" vertical="center"/>
      <protection/>
    </xf>
    <xf numFmtId="0" fontId="5" fillId="0" borderId="0" xfId="22" applyFont="1" applyAlignment="1">
      <alignment horizontal="right"/>
      <protection/>
    </xf>
    <xf numFmtId="0" fontId="6" fillId="0" borderId="26" xfId="22" applyFont="1" applyBorder="1" applyAlignment="1">
      <alignment vertical="center"/>
      <protection/>
    </xf>
    <xf numFmtId="0" fontId="6" fillId="0" borderId="27" xfId="22" applyFont="1" applyBorder="1" applyAlignment="1">
      <alignment vertical="center"/>
      <protection/>
    </xf>
    <xf numFmtId="0" fontId="6" fillId="0" borderId="28" xfId="22" applyFont="1" applyBorder="1" applyAlignment="1">
      <alignment vertical="center"/>
      <protection/>
    </xf>
    <xf numFmtId="0" fontId="6" fillId="0" borderId="6" xfId="22" applyFont="1" applyBorder="1" applyAlignment="1">
      <alignment vertical="center" wrapText="1"/>
      <protection/>
    </xf>
    <xf numFmtId="0" fontId="31" fillId="0" borderId="2" xfId="22" applyFont="1" applyBorder="1" applyAlignment="1">
      <alignment vertical="center" wrapText="1"/>
      <protection/>
    </xf>
    <xf numFmtId="168" fontId="31" fillId="0" borderId="2" xfId="26" applyNumberFormat="1" applyFont="1" applyBorder="1" applyAlignment="1">
      <alignment vertical="center"/>
    </xf>
    <xf numFmtId="0" fontId="33" fillId="0" borderId="2" xfId="22" applyFont="1" applyBorder="1" applyAlignment="1">
      <alignment horizontal="left" vertical="center" wrapText="1" indent="4"/>
      <protection/>
    </xf>
    <xf numFmtId="168" fontId="33" fillId="3" borderId="2" xfId="22" applyNumberFormat="1" applyFont="1" applyFill="1" applyBorder="1" applyAlignment="1">
      <alignment vertical="center" wrapText="1"/>
      <protection/>
    </xf>
    <xf numFmtId="168" fontId="33" fillId="3" borderId="2" xfId="20" applyNumberFormat="1" applyFont="1" applyFill="1" applyBorder="1" applyAlignment="1">
      <alignment vertical="center"/>
      <protection/>
    </xf>
    <xf numFmtId="168" fontId="33" fillId="0" borderId="2" xfId="20" applyNumberFormat="1" applyFont="1" applyBorder="1" applyAlignment="1">
      <alignment vertical="center"/>
      <protection/>
    </xf>
    <xf numFmtId="168" fontId="33" fillId="0" borderId="2" xfId="22" applyNumberFormat="1" applyFont="1" applyBorder="1" applyAlignment="1">
      <alignment vertical="center" wrapText="1"/>
      <protection/>
    </xf>
    <xf numFmtId="0" fontId="33" fillId="0" borderId="2" xfId="22" applyFont="1" applyBorder="1" applyAlignment="1">
      <alignment vertical="center" wrapText="1"/>
      <protection/>
    </xf>
    <xf numFmtId="0" fontId="5" fillId="0" borderId="8" xfId="22" applyFont="1" applyBorder="1" applyAlignment="1">
      <alignment vertical="center" wrapText="1"/>
      <protection/>
    </xf>
    <xf numFmtId="0" fontId="6" fillId="0" borderId="8" xfId="22" applyFont="1" applyBorder="1" applyAlignment="1">
      <alignment vertical="center" wrapText="1"/>
      <protection/>
    </xf>
    <xf numFmtId="0" fontId="32" fillId="5" borderId="29" xfId="22" applyFont="1" applyFill="1" applyBorder="1" applyAlignment="1">
      <alignment horizontal="center" vertical="center"/>
      <protection/>
    </xf>
    <xf numFmtId="0" fontId="32" fillId="5" borderId="29" xfId="22" applyFont="1" applyFill="1" applyBorder="1" applyAlignment="1">
      <alignment horizontal="center" vertical="center" wrapText="1"/>
      <protection/>
    </xf>
    <xf numFmtId="168" fontId="33" fillId="3" borderId="2" xfId="26" applyNumberFormat="1" applyFont="1" applyFill="1" applyBorder="1" applyAlignment="1">
      <alignment vertical="center" wrapText="1"/>
    </xf>
    <xf numFmtId="168" fontId="31" fillId="3" borderId="2" xfId="20" applyNumberFormat="1" applyFont="1" applyFill="1" applyBorder="1" applyAlignment="1">
      <alignment vertical="center"/>
      <protection/>
    </xf>
    <xf numFmtId="0" fontId="6" fillId="0" borderId="6" xfId="22" applyFont="1" applyBorder="1" applyAlignment="1">
      <alignment vertical="center"/>
      <protection/>
    </xf>
    <xf numFmtId="0" fontId="31" fillId="0" borderId="2" xfId="22" applyFont="1" applyBorder="1" applyAlignment="1">
      <alignment vertical="center"/>
      <protection/>
    </xf>
    <xf numFmtId="168" fontId="33" fillId="0" borderId="2" xfId="26" applyNumberFormat="1" applyFont="1" applyBorder="1" applyAlignment="1">
      <alignment vertical="center"/>
    </xf>
    <xf numFmtId="168" fontId="33" fillId="0" borderId="2" xfId="26" applyNumberFormat="1" applyFont="1" applyFill="1" applyBorder="1" applyAlignment="1">
      <alignment vertical="center" wrapText="1"/>
    </xf>
    <xf numFmtId="168" fontId="33" fillId="3" borderId="2" xfId="26" applyNumberFormat="1" applyFont="1" applyFill="1" applyBorder="1" applyAlignment="1">
      <alignment vertical="center"/>
    </xf>
    <xf numFmtId="168" fontId="31" fillId="3" borderId="2" xfId="26" applyNumberFormat="1" applyFont="1" applyFill="1" applyBorder="1" applyAlignment="1">
      <alignment vertical="center"/>
    </xf>
    <xf numFmtId="0" fontId="5" fillId="0" borderId="8" xfId="22" applyFont="1" applyBorder="1" applyAlignment="1">
      <alignment vertical="center"/>
      <protection/>
    </xf>
    <xf numFmtId="0" fontId="33" fillId="0" borderId="6" xfId="22" applyFont="1" applyBorder="1" applyAlignment="1">
      <alignment vertical="center"/>
      <protection/>
    </xf>
    <xf numFmtId="0" fontId="33" fillId="0" borderId="2" xfId="22" applyFont="1" applyBorder="1" applyAlignment="1">
      <alignment horizontal="left" vertical="center" indent="1"/>
      <protection/>
    </xf>
    <xf numFmtId="0" fontId="33" fillId="0" borderId="2" xfId="22" applyFont="1" applyBorder="1" applyAlignment="1">
      <alignment horizontal="left" vertical="center" wrapText="1" indent="1"/>
      <protection/>
    </xf>
    <xf numFmtId="168" fontId="35" fillId="3" borderId="2" xfId="26" applyNumberFormat="1" applyFont="1" applyFill="1" applyBorder="1"/>
    <xf numFmtId="0" fontId="31" fillId="0" borderId="2" xfId="22" applyFont="1" applyBorder="1" applyAlignment="1">
      <alignment horizontal="left" vertical="center" wrapText="1" indent="1"/>
      <protection/>
    </xf>
    <xf numFmtId="0" fontId="31" fillId="0" borderId="2" xfId="22" applyFont="1" applyBorder="1" applyAlignment="1">
      <alignment horizontal="left" vertical="center" indent="1"/>
      <protection/>
    </xf>
    <xf numFmtId="0" fontId="6" fillId="0" borderId="8" xfId="22" applyFont="1" applyBorder="1" applyAlignment="1">
      <alignment horizontal="left" vertical="center" indent="1"/>
      <protection/>
    </xf>
    <xf numFmtId="0" fontId="14" fillId="0" borderId="8" xfId="22" applyBorder="1">
      <alignment/>
      <protection/>
    </xf>
    <xf numFmtId="0" fontId="35" fillId="0" borderId="0" xfId="22" applyFont="1">
      <alignment/>
      <protection/>
    </xf>
    <xf numFmtId="0" fontId="36" fillId="2" borderId="0" xfId="22" applyFont="1" applyFill="1" applyAlignment="1">
      <alignment vertical="center"/>
      <protection/>
    </xf>
    <xf numFmtId="0" fontId="12" fillId="2" borderId="0" xfId="22" applyFont="1" applyFill="1" applyAlignment="1">
      <alignment vertical="center"/>
      <protection/>
    </xf>
    <xf numFmtId="0" fontId="12" fillId="0" borderId="0" xfId="22" applyFont="1" applyAlignment="1">
      <alignment vertical="center"/>
      <protection/>
    </xf>
    <xf numFmtId="0" fontId="14" fillId="0" borderId="0" xfId="22">
      <alignment/>
      <protection/>
    </xf>
    <xf numFmtId="0" fontId="6" fillId="0" borderId="5" xfId="22" applyFont="1" applyBorder="1" applyAlignment="1">
      <alignment horizontal="left" vertical="center" wrapText="1"/>
      <protection/>
    </xf>
    <xf numFmtId="0" fontId="5" fillId="4" borderId="30" xfId="22" applyFont="1" applyFill="1" applyBorder="1" applyAlignment="1">
      <alignment horizontal="center" vertical="center" wrapText="1"/>
      <protection/>
    </xf>
    <xf numFmtId="0" fontId="32" fillId="5" borderId="1" xfId="22" applyFont="1" applyFill="1" applyBorder="1" applyAlignment="1">
      <alignment horizontal="center" vertical="center"/>
      <protection/>
    </xf>
    <xf numFmtId="0" fontId="32" fillId="5" borderId="8" xfId="22" applyFont="1" applyFill="1" applyBorder="1" applyAlignment="1">
      <alignment horizontal="center" vertical="center"/>
      <protection/>
    </xf>
    <xf numFmtId="0" fontId="32" fillId="5" borderId="1" xfId="22" applyFont="1" applyFill="1" applyBorder="1" applyAlignment="1">
      <alignment horizontal="center" vertical="center" wrapText="1"/>
      <protection/>
    </xf>
    <xf numFmtId="0" fontId="32" fillId="5" borderId="8" xfId="22" applyFont="1" applyFill="1" applyBorder="1" applyAlignment="1">
      <alignment horizontal="center" vertical="center" wrapText="1"/>
      <protection/>
    </xf>
    <xf numFmtId="0" fontId="32" fillId="5" borderId="31" xfId="22" applyFont="1" applyFill="1" applyBorder="1" applyAlignment="1">
      <alignment horizontal="center" vertical="center"/>
      <protection/>
    </xf>
    <xf numFmtId="0" fontId="32" fillId="5" borderId="32" xfId="22" applyFont="1" applyFill="1" applyBorder="1" applyAlignment="1">
      <alignment horizontal="center" vertical="center"/>
      <protection/>
    </xf>
    <xf numFmtId="0" fontId="32" fillId="5" borderId="33" xfId="22" applyFont="1" applyFill="1" applyBorder="1" applyAlignment="1">
      <alignment horizontal="center" vertical="center"/>
      <protection/>
    </xf>
    <xf numFmtId="0" fontId="32" fillId="5" borderId="34" xfId="22" applyFont="1" applyFill="1" applyBorder="1" applyAlignment="1">
      <alignment horizontal="center" vertical="center"/>
      <protection/>
    </xf>
    <xf numFmtId="0" fontId="32" fillId="5" borderId="0" xfId="22" applyFont="1" applyFill="1" applyAlignment="1">
      <alignment horizontal="center" vertical="center"/>
      <protection/>
    </xf>
    <xf numFmtId="0" fontId="32" fillId="5" borderId="35" xfId="22" applyFont="1" applyFill="1" applyBorder="1" applyAlignment="1">
      <alignment horizontal="center" vertical="center"/>
      <protection/>
    </xf>
    <xf numFmtId="0" fontId="32" fillId="5" borderId="26" xfId="22" applyFont="1" applyFill="1" applyBorder="1" applyAlignment="1">
      <alignment horizontal="center" vertical="center"/>
      <protection/>
    </xf>
    <xf numFmtId="0" fontId="32" fillId="5" borderId="27" xfId="22" applyFont="1" applyFill="1" applyBorder="1" applyAlignment="1">
      <alignment horizontal="center" vertical="center"/>
      <protection/>
    </xf>
    <xf numFmtId="0" fontId="32" fillId="5" borderId="36" xfId="22" applyFont="1" applyFill="1" applyBorder="1" applyAlignment="1">
      <alignment horizontal="center" vertical="center"/>
      <protection/>
    </xf>
    <xf numFmtId="0" fontId="32" fillId="5" borderId="37" xfId="22" applyFont="1" applyFill="1" applyBorder="1" applyAlignment="1">
      <alignment horizontal="center" vertical="center" wrapText="1"/>
      <protection/>
    </xf>
    <xf numFmtId="0" fontId="32" fillId="5" borderId="30" xfId="22" applyFont="1" applyFill="1" applyBorder="1" applyAlignment="1">
      <alignment horizontal="center" vertical="center" wrapText="1"/>
      <protection/>
    </xf>
    <xf numFmtId="0" fontId="6" fillId="0" borderId="28" xfId="22" applyFont="1" applyBorder="1" applyAlignment="1">
      <alignment vertical="center"/>
      <protection/>
    </xf>
    <xf numFmtId="0" fontId="36" fillId="2" borderId="0" xfId="22" applyFont="1" applyFill="1" applyAlignment="1">
      <alignment horizontal="left" vertical="center" wrapText="1"/>
      <protection/>
    </xf>
    <xf numFmtId="0" fontId="18" fillId="0" borderId="0" xfId="25" applyFont="1" applyAlignment="1">
      <alignment horizontal="center"/>
      <protection/>
    </xf>
    <xf numFmtId="0" fontId="15" fillId="0" borderId="0" xfId="24" applyFont="1" applyAlignment="1">
      <alignment horizontal="center"/>
      <protection/>
    </xf>
    <xf numFmtId="0" fontId="15" fillId="0" borderId="0" xfId="25" applyFont="1" applyAlignment="1">
      <alignment horizontal="center"/>
      <protection/>
    </xf>
    <xf numFmtId="0" fontId="11" fillId="2" borderId="0" xfId="20" applyFont="1" applyFill="1" applyAlignment="1">
      <alignment horizontal="left" vertical="center"/>
      <protection/>
    </xf>
    <xf numFmtId="0" fontId="14" fillId="0" borderId="0" xfId="22">
      <alignment/>
      <protection/>
    </xf>
    <xf numFmtId="0" fontId="15" fillId="0" borderId="0" xfId="23" applyFont="1" applyAlignment="1">
      <alignment horizontal="center"/>
      <protection/>
    </xf>
    <xf numFmtId="0" fontId="17" fillId="0" borderId="0" xfId="23" applyFont="1" applyAlignment="1">
      <alignment horizontal="center"/>
      <protection/>
    </xf>
    <xf numFmtId="0" fontId="11" fillId="2" borderId="0" xfId="20" applyFont="1" applyFill="1" applyAlignment="1">
      <alignment horizontal="left" vertical="center" wrapText="1"/>
      <protection/>
    </xf>
    <xf numFmtId="0" fontId="6" fillId="0" borderId="5" xfId="20" applyFont="1" applyBorder="1" applyAlignment="1">
      <alignment horizontal="left" vertical="center"/>
      <protection/>
    </xf>
    <xf numFmtId="0" fontId="6" fillId="0" borderId="2" xfId="20" applyFont="1" applyBorder="1" applyAlignment="1">
      <alignment horizontal="left" vertical="center"/>
      <protection/>
    </xf>
    <xf numFmtId="0" fontId="5" fillId="0" borderId="2" xfId="20" applyFont="1" applyBorder="1" applyAlignment="1">
      <alignment horizontal="left" vertical="center"/>
      <protection/>
    </xf>
    <xf numFmtId="0" fontId="5" fillId="0" borderId="5" xfId="20" applyFont="1" applyBorder="1" applyAlignment="1">
      <alignment horizontal="left" vertical="center"/>
      <protection/>
    </xf>
    <xf numFmtId="0" fontId="6" fillId="0" borderId="5" xfId="20" applyFont="1" applyBorder="1" applyAlignment="1">
      <alignment horizontal="left" vertical="center" wrapText="1"/>
      <protection/>
    </xf>
    <xf numFmtId="0" fontId="6" fillId="0" borderId="2" xfId="20" applyFont="1" applyBorder="1" applyAlignment="1">
      <alignment horizontal="left" vertical="center" wrapText="1"/>
      <protection/>
    </xf>
    <xf numFmtId="0" fontId="5" fillId="0" borderId="5" xfId="20" applyFont="1" applyBorder="1" applyAlignment="1">
      <alignment horizontal="left" vertical="center" wrapText="1"/>
      <protection/>
    </xf>
    <xf numFmtId="0" fontId="5" fillId="0" borderId="2" xfId="20" applyFont="1" applyBorder="1" applyAlignment="1">
      <alignment horizontal="left" vertical="center" wrapText="1"/>
      <protection/>
    </xf>
    <xf numFmtId="0" fontId="6" fillId="0" borderId="25" xfId="20" applyFont="1" applyBorder="1" applyAlignment="1">
      <alignment horizontal="left" vertical="center"/>
      <protection/>
    </xf>
    <xf numFmtId="0" fontId="6" fillId="0" borderId="8" xfId="20" applyFont="1" applyBorder="1" applyAlignment="1">
      <alignment horizontal="left" vertical="center"/>
      <protection/>
    </xf>
    <xf numFmtId="0" fontId="5" fillId="0" borderId="3" xfId="20" applyFont="1" applyBorder="1" applyAlignment="1">
      <alignment horizontal="left" vertical="center" wrapText="1"/>
      <protection/>
    </xf>
    <xf numFmtId="0" fontId="5" fillId="0" borderId="4" xfId="20" applyFont="1" applyBorder="1" applyAlignment="1">
      <alignment horizontal="left" vertical="center" wrapText="1"/>
      <protection/>
    </xf>
    <xf numFmtId="0" fontId="5" fillId="5" borderId="31" xfId="20" applyFont="1" applyFill="1" applyBorder="1" applyAlignment="1">
      <alignment horizontal="center" vertical="center"/>
      <protection/>
    </xf>
    <xf numFmtId="0" fontId="5" fillId="5" borderId="32" xfId="20" applyFont="1" applyFill="1" applyBorder="1" applyAlignment="1">
      <alignment horizontal="center" vertical="center"/>
      <protection/>
    </xf>
    <xf numFmtId="0" fontId="5" fillId="5" borderId="33" xfId="20" applyFont="1" applyFill="1" applyBorder="1" applyAlignment="1">
      <alignment horizontal="center" vertical="center"/>
      <protection/>
    </xf>
    <xf numFmtId="0" fontId="5" fillId="5" borderId="34" xfId="20" applyFont="1" applyFill="1" applyBorder="1" applyAlignment="1">
      <alignment horizontal="center" vertical="center"/>
      <protection/>
    </xf>
    <xf numFmtId="0" fontId="5" fillId="5" borderId="0" xfId="20" applyFont="1" applyFill="1" applyAlignment="1">
      <alignment horizontal="center" vertical="center"/>
      <protection/>
    </xf>
    <xf numFmtId="0" fontId="5" fillId="5" borderId="35" xfId="20" applyFont="1" applyFill="1" applyBorder="1" applyAlignment="1">
      <alignment horizontal="center" vertical="center"/>
      <protection/>
    </xf>
    <xf numFmtId="0" fontId="5" fillId="5" borderId="26" xfId="20" applyFont="1" applyFill="1" applyBorder="1" applyAlignment="1">
      <alignment horizontal="center" vertical="center"/>
      <protection/>
    </xf>
    <xf numFmtId="0" fontId="5" fillId="5" borderId="27" xfId="20" applyFont="1" applyFill="1" applyBorder="1" applyAlignment="1">
      <alignment horizontal="center" vertical="center"/>
      <protection/>
    </xf>
    <xf numFmtId="0" fontId="5" fillId="5" borderId="36" xfId="20" applyFont="1" applyFill="1" applyBorder="1" applyAlignment="1">
      <alignment horizontal="center" vertical="center"/>
      <protection/>
    </xf>
    <xf numFmtId="0" fontId="5" fillId="5" borderId="31" xfId="20" applyFont="1" applyFill="1" applyBorder="1" applyAlignment="1">
      <alignment horizontal="center" vertical="center" wrapText="1"/>
      <protection/>
    </xf>
    <xf numFmtId="0" fontId="5" fillId="5" borderId="32" xfId="20" applyFont="1" applyFill="1" applyBorder="1" applyAlignment="1">
      <alignment horizontal="center" vertical="center" wrapText="1"/>
      <protection/>
    </xf>
    <xf numFmtId="0" fontId="5" fillId="5" borderId="33" xfId="20" applyFont="1" applyFill="1" applyBorder="1" applyAlignment="1">
      <alignment horizontal="center" vertical="center" wrapText="1"/>
      <protection/>
    </xf>
    <xf numFmtId="0" fontId="5" fillId="5" borderId="34" xfId="20" applyFont="1" applyFill="1" applyBorder="1" applyAlignment="1">
      <alignment horizontal="center" vertical="center" wrapText="1"/>
      <protection/>
    </xf>
    <xf numFmtId="0" fontId="5" fillId="5" borderId="0" xfId="20" applyFont="1" applyFill="1" applyAlignment="1">
      <alignment horizontal="center" vertical="center" wrapText="1"/>
      <protection/>
    </xf>
    <xf numFmtId="0" fontId="5" fillId="5" borderId="35" xfId="20" applyFont="1" applyFill="1" applyBorder="1" applyAlignment="1">
      <alignment horizontal="center" vertical="center" wrapText="1"/>
      <protection/>
    </xf>
    <xf numFmtId="0" fontId="5" fillId="5" borderId="26" xfId="20" applyFont="1" applyFill="1" applyBorder="1" applyAlignment="1">
      <alignment horizontal="center" vertical="center" wrapText="1"/>
      <protection/>
    </xf>
    <xf numFmtId="0" fontId="5" fillId="5" borderId="27" xfId="20" applyFont="1" applyFill="1" applyBorder="1" applyAlignment="1">
      <alignment horizontal="center" vertical="center" wrapText="1"/>
      <protection/>
    </xf>
    <xf numFmtId="0" fontId="5" fillId="5" borderId="36" xfId="20" applyFont="1" applyFill="1" applyBorder="1" applyAlignment="1">
      <alignment horizontal="center" vertical="center" wrapText="1"/>
      <protection/>
    </xf>
    <xf numFmtId="0" fontId="5" fillId="5" borderId="38" xfId="20" applyFont="1" applyFill="1" applyBorder="1" applyAlignment="1">
      <alignment horizontal="center" vertical="center"/>
      <protection/>
    </xf>
    <xf numFmtId="0" fontId="5" fillId="5" borderId="28" xfId="20" applyFont="1" applyFill="1" applyBorder="1" applyAlignment="1">
      <alignment horizontal="center" vertical="center"/>
      <protection/>
    </xf>
    <xf numFmtId="0" fontId="5" fillId="5" borderId="39" xfId="20" applyFont="1" applyFill="1" applyBorder="1" applyAlignment="1">
      <alignment horizontal="center" vertical="center"/>
      <protection/>
    </xf>
    <xf numFmtId="0" fontId="5" fillId="5" borderId="37" xfId="20" applyFont="1" applyFill="1" applyBorder="1" applyAlignment="1">
      <alignment horizontal="center" vertical="center" wrapText="1"/>
      <protection/>
    </xf>
    <xf numFmtId="0" fontId="5" fillId="5" borderId="40" xfId="20" applyFont="1" applyFill="1" applyBorder="1" applyAlignment="1">
      <alignment horizontal="center" vertical="center" wrapText="1"/>
      <protection/>
    </xf>
    <xf numFmtId="0" fontId="5" fillId="5" borderId="30" xfId="20" applyFont="1" applyFill="1" applyBorder="1" applyAlignment="1">
      <alignment horizontal="center" vertical="center" wrapText="1"/>
      <protection/>
    </xf>
    <xf numFmtId="0" fontId="5" fillId="5" borderId="37" xfId="20" applyFont="1" applyFill="1" applyBorder="1" applyAlignment="1">
      <alignment horizontal="center" vertical="center"/>
      <protection/>
    </xf>
    <xf numFmtId="0" fontId="5" fillId="5" borderId="30" xfId="20" applyFont="1" applyFill="1" applyBorder="1" applyAlignment="1">
      <alignment horizontal="center" vertical="center"/>
      <protection/>
    </xf>
    <xf numFmtId="0" fontId="6" fillId="0" borderId="1" xfId="20" applyFont="1" applyBorder="1" applyAlignment="1">
      <alignment horizontal="justify" vertical="center"/>
      <protection/>
    </xf>
    <xf numFmtId="0" fontId="24" fillId="4" borderId="20" xfId="22" applyFont="1" applyFill="1" applyBorder="1" applyAlignment="1">
      <alignment horizontal="center" vertical="center" wrapText="1"/>
      <protection/>
    </xf>
    <xf numFmtId="0" fontId="24" fillId="4" borderId="22" xfId="22" applyFont="1" applyFill="1" applyBorder="1" applyAlignment="1">
      <alignment horizontal="center" vertical="center" wrapText="1"/>
      <protection/>
    </xf>
    <xf numFmtId="0" fontId="24" fillId="4" borderId="23" xfId="22" applyFont="1" applyFill="1" applyBorder="1" applyAlignment="1">
      <alignment horizontal="center" vertical="center" wrapText="1"/>
      <protection/>
    </xf>
    <xf numFmtId="0" fontId="24" fillId="4" borderId="9" xfId="22" applyFont="1" applyFill="1" applyBorder="1" applyAlignment="1">
      <alignment horizontal="center" vertical="center" wrapText="1"/>
      <protection/>
    </xf>
    <xf numFmtId="0" fontId="24" fillId="4" borderId="10" xfId="22" applyFont="1" applyFill="1" applyBorder="1" applyAlignment="1">
      <alignment horizontal="center" vertical="center" wrapText="1"/>
      <protection/>
    </xf>
    <xf numFmtId="0" fontId="24" fillId="4" borderId="12" xfId="22" applyFont="1" applyFill="1" applyBorder="1" applyAlignment="1">
      <alignment horizontal="center" vertical="center" wrapText="1"/>
      <protection/>
    </xf>
    <xf numFmtId="165" fontId="20" fillId="3" borderId="0" xfId="23" applyNumberFormat="1" applyFont="1" applyFill="1" applyAlignment="1">
      <alignment horizontal="right"/>
      <protection/>
    </xf>
    <xf numFmtId="0" fontId="22" fillId="3" borderId="0" xfId="23" applyFont="1" applyFill="1" applyAlignment="1">
      <alignment horizontal="center"/>
      <protection/>
    </xf>
    <xf numFmtId="0" fontId="24" fillId="4" borderId="13" xfId="22" applyFont="1" applyFill="1" applyBorder="1" applyAlignment="1">
      <alignment horizontal="center" vertical="center" wrapText="1"/>
      <protection/>
    </xf>
    <xf numFmtId="0" fontId="24" fillId="4" borderId="15" xfId="22" applyFont="1" applyFill="1" applyBorder="1" applyAlignment="1">
      <alignment horizontal="center" vertical="center" wrapText="1"/>
      <protection/>
    </xf>
    <xf numFmtId="0" fontId="24" fillId="4" borderId="16" xfId="22" applyFont="1" applyFill="1" applyBorder="1" applyAlignment="1">
      <alignment horizontal="center" vertical="center" wrapText="1"/>
      <protection/>
    </xf>
    <xf numFmtId="0" fontId="24" fillId="4" borderId="17" xfId="22" applyFont="1" applyFill="1" applyBorder="1" applyAlignment="1">
      <alignment horizontal="center" vertical="center" wrapText="1"/>
      <protection/>
    </xf>
    <xf numFmtId="0" fontId="24" fillId="4" borderId="0" xfId="22" applyFont="1" applyFill="1" applyAlignment="1">
      <alignment horizontal="center" vertical="center" wrapText="1"/>
      <protection/>
    </xf>
    <xf numFmtId="0" fontId="24" fillId="4" borderId="19" xfId="22" applyFont="1" applyFill="1" applyBorder="1" applyAlignment="1">
      <alignment horizontal="center" vertical="center" wrapText="1"/>
      <protection/>
    </xf>
    <xf numFmtId="0" fontId="24" fillId="4" borderId="20" xfId="22" applyFont="1" applyFill="1" applyBorder="1" applyAlignment="1">
      <alignment horizontal="center" vertical="center"/>
      <protection/>
    </xf>
    <xf numFmtId="0" fontId="24" fillId="4" borderId="22" xfId="22" applyFont="1" applyFill="1" applyBorder="1" applyAlignment="1">
      <alignment horizontal="center" vertical="center"/>
      <protection/>
    </xf>
    <xf numFmtId="0" fontId="24" fillId="4" borderId="23" xfId="22" applyFont="1" applyFill="1" applyBorder="1" applyAlignment="1">
      <alignment horizontal="center" vertical="center"/>
      <protection/>
    </xf>
    <xf numFmtId="0" fontId="24" fillId="4" borderId="9" xfId="22" applyFont="1" applyFill="1" applyBorder="1" applyAlignment="1">
      <alignment horizontal="center" vertical="center"/>
      <protection/>
    </xf>
    <xf numFmtId="0" fontId="24" fillId="4" borderId="11" xfId="22" applyFont="1" applyFill="1" applyBorder="1" applyAlignment="1">
      <alignment horizontal="center" vertical="center"/>
      <protection/>
    </xf>
    <xf numFmtId="0" fontId="24" fillId="4" borderId="12" xfId="22" applyFont="1" applyFill="1" applyBorder="1" applyAlignment="1">
      <alignment horizontal="center" vertical="center"/>
      <protection/>
    </xf>
    <xf numFmtId="0" fontId="24" fillId="4" borderId="13" xfId="22" applyFont="1" applyFill="1" applyBorder="1" applyAlignment="1">
      <alignment horizontal="center" vertical="center"/>
      <protection/>
    </xf>
    <xf numFmtId="0" fontId="24" fillId="4" borderId="15" xfId="22" applyFont="1" applyFill="1" applyBorder="1" applyAlignment="1">
      <alignment horizontal="center" vertical="center"/>
      <protection/>
    </xf>
    <xf numFmtId="0" fontId="24" fillId="4" borderId="16" xfId="22" applyFont="1" applyFill="1" applyBorder="1" applyAlignment="1">
      <alignment horizontal="center" vertical="center"/>
      <protection/>
    </xf>
    <xf numFmtId="0" fontId="24" fillId="4" borderId="17" xfId="22" applyFont="1" applyFill="1" applyBorder="1" applyAlignment="1">
      <alignment horizontal="center" vertical="center"/>
      <protection/>
    </xf>
    <xf numFmtId="0" fontId="24" fillId="4" borderId="0" xfId="22" applyFont="1" applyFill="1" applyAlignment="1">
      <alignment horizontal="center" vertical="center"/>
      <protection/>
    </xf>
    <xf numFmtId="0" fontId="24" fillId="4" borderId="19" xfId="22" applyFont="1" applyFill="1" applyBorder="1" applyAlignment="1">
      <alignment horizontal="center" vertical="center"/>
      <protection/>
    </xf>
    <xf numFmtId="0" fontId="24" fillId="4" borderId="41" xfId="22" applyFont="1" applyFill="1" applyBorder="1" applyAlignment="1">
      <alignment horizontal="center" vertical="center"/>
      <protection/>
    </xf>
    <xf numFmtId="0" fontId="24" fillId="4" borderId="40" xfId="22" applyFont="1" applyFill="1" applyBorder="1" applyAlignment="1">
      <alignment horizontal="center" vertical="center"/>
      <protection/>
    </xf>
    <xf numFmtId="0" fontId="24" fillId="4" borderId="42" xfId="22" applyFont="1" applyFill="1" applyBorder="1" applyAlignment="1">
      <alignment horizontal="center" vertical="center"/>
      <protection/>
    </xf>
    <xf numFmtId="0" fontId="24" fillId="4" borderId="14" xfId="22" applyFont="1" applyFill="1" applyBorder="1" applyAlignment="1">
      <alignment horizontal="center" vertical="center" wrapText="1"/>
      <protection/>
    </xf>
    <xf numFmtId="0" fontId="24" fillId="4" borderId="21" xfId="22" applyFont="1" applyFill="1" applyBorder="1" applyAlignment="1">
      <alignment horizontal="center" vertical="center" wrapText="1"/>
      <protection/>
    </xf>
    <xf numFmtId="0" fontId="24" fillId="4" borderId="43" xfId="22" applyFont="1" applyFill="1" applyBorder="1" applyAlignment="1">
      <alignment horizontal="center" vertical="center"/>
      <protection/>
    </xf>
    <xf numFmtId="0" fontId="24" fillId="4" borderId="44" xfId="22" applyFont="1" applyFill="1" applyBorder="1" applyAlignment="1">
      <alignment horizontal="center" vertical="center"/>
      <protection/>
    </xf>
    <xf numFmtId="0" fontId="24" fillId="4" borderId="45" xfId="22" applyFont="1" applyFill="1" applyBorder="1" applyAlignment="1">
      <alignment horizontal="center" vertical="center"/>
      <protection/>
    </xf>
    <xf numFmtId="0" fontId="6" fillId="0" borderId="5" xfId="22" applyFont="1" applyBorder="1" applyAlignment="1">
      <alignment horizontal="left" vertical="center" wrapText="1"/>
      <protection/>
    </xf>
    <xf numFmtId="0" fontId="6" fillId="0" borderId="2" xfId="22" applyFont="1" applyBorder="1" applyAlignment="1">
      <alignment horizontal="left" vertical="center" wrapText="1"/>
      <protection/>
    </xf>
    <xf numFmtId="0" fontId="5" fillId="0" borderId="2" xfId="22" applyFont="1" applyBorder="1" applyAlignment="1">
      <alignment horizontal="left" vertical="center" wrapText="1"/>
      <protection/>
    </xf>
    <xf numFmtId="0" fontId="5" fillId="0" borderId="1" xfId="22" applyFont="1" applyBorder="1" applyAlignment="1">
      <alignment horizontal="left" vertical="center" wrapText="1"/>
      <protection/>
    </xf>
    <xf numFmtId="0" fontId="5" fillId="4" borderId="31" xfId="22" applyFont="1" applyFill="1" applyBorder="1" applyAlignment="1">
      <alignment horizontal="center" vertical="center"/>
      <protection/>
    </xf>
    <xf numFmtId="0" fontId="5" fillId="4" borderId="32" xfId="22" applyFont="1" applyFill="1" applyBorder="1" applyAlignment="1">
      <alignment horizontal="center" vertical="center"/>
      <protection/>
    </xf>
    <xf numFmtId="0" fontId="5" fillId="4" borderId="33" xfId="22" applyFont="1" applyFill="1" applyBorder="1" applyAlignment="1">
      <alignment horizontal="center" vertical="center"/>
      <protection/>
    </xf>
    <xf numFmtId="0" fontId="5" fillId="4" borderId="34" xfId="22" applyFont="1" applyFill="1" applyBorder="1" applyAlignment="1">
      <alignment horizontal="center" vertical="center"/>
      <protection/>
    </xf>
    <xf numFmtId="0" fontId="5" fillId="4" borderId="0" xfId="22" applyFont="1" applyFill="1" applyAlignment="1">
      <alignment horizontal="center" vertical="center"/>
      <protection/>
    </xf>
    <xf numFmtId="0" fontId="5" fillId="4" borderId="35" xfId="22" applyFont="1" applyFill="1" applyBorder="1" applyAlignment="1">
      <alignment horizontal="center" vertical="center"/>
      <protection/>
    </xf>
    <xf numFmtId="0" fontId="5" fillId="4" borderId="31" xfId="22" applyFont="1" applyFill="1" applyBorder="1" applyAlignment="1">
      <alignment horizontal="center" vertical="center" wrapText="1"/>
      <protection/>
    </xf>
    <xf numFmtId="0" fontId="5" fillId="4" borderId="32" xfId="22" applyFont="1" applyFill="1" applyBorder="1" applyAlignment="1">
      <alignment horizontal="center" vertical="center" wrapText="1"/>
      <protection/>
    </xf>
    <xf numFmtId="0" fontId="5" fillId="4" borderId="33" xfId="22" applyFont="1" applyFill="1" applyBorder="1" applyAlignment="1">
      <alignment horizontal="center" vertical="center" wrapText="1"/>
      <protection/>
    </xf>
    <xf numFmtId="0" fontId="5" fillId="4" borderId="26" xfId="22" applyFont="1" applyFill="1" applyBorder="1" applyAlignment="1">
      <alignment horizontal="center" vertical="center" wrapText="1"/>
      <protection/>
    </xf>
    <xf numFmtId="0" fontId="5" fillId="4" borderId="27" xfId="22" applyFont="1" applyFill="1" applyBorder="1" applyAlignment="1">
      <alignment horizontal="center" vertical="center" wrapText="1"/>
      <protection/>
    </xf>
    <xf numFmtId="0" fontId="5" fillId="4" borderId="36" xfId="22" applyFont="1" applyFill="1" applyBorder="1" applyAlignment="1">
      <alignment horizontal="center" vertical="center" wrapText="1"/>
      <protection/>
    </xf>
    <xf numFmtId="0" fontId="5" fillId="4" borderId="29" xfId="22" applyFont="1" applyFill="1" applyBorder="1" applyAlignment="1">
      <alignment horizontal="center" vertical="center" wrapText="1"/>
      <protection/>
    </xf>
    <xf numFmtId="0" fontId="5" fillId="4" borderId="37" xfId="22" applyFont="1" applyFill="1" applyBorder="1" applyAlignment="1">
      <alignment horizontal="center" vertical="center" wrapText="1"/>
      <protection/>
    </xf>
    <xf numFmtId="0" fontId="5" fillId="4" borderId="30" xfId="22" applyFont="1" applyFill="1" applyBorder="1" applyAlignment="1">
      <alignment horizontal="center" vertical="center" wrapText="1"/>
      <protection/>
    </xf>
    <xf numFmtId="167" fontId="14" fillId="0" borderId="0" xfId="22" applyNumberFormat="1">
      <alignment/>
      <protection/>
    </xf>
  </cellXfs>
  <cellStyles count="13">
    <cellStyle name="Normal" xfId="0"/>
    <cellStyle name="Percent" xfId="15"/>
    <cellStyle name="Currency" xfId="16"/>
    <cellStyle name="Currency [0]" xfId="17"/>
    <cellStyle name="Comma" xfId="18"/>
    <cellStyle name="Comma [0]" xfId="19"/>
    <cellStyle name="Normal 11" xfId="20"/>
    <cellStyle name="Millares 2" xfId="21"/>
    <cellStyle name="Normal 2" xfId="22"/>
    <cellStyle name="Normal 6 4 2" xfId="23"/>
    <cellStyle name="Normal 15" xfId="24"/>
    <cellStyle name="Normal_Formatos aspecto Financiero 2 2" xfId="25"/>
    <cellStyle name="Millares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 Id="rId3"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1447800</xdr:colOff>
      <xdr:row>1</xdr:row>
      <xdr:rowOff>161925</xdr:rowOff>
    </xdr:to>
    <xdr:grpSp>
      <xdr:nvGrpSpPr>
        <xdr:cNvPr id="2" name="Group 451972"/>
        <xdr:cNvGrpSpPr>
          <a:grpSpLocks/>
        </xdr:cNvGrpSpPr>
      </xdr:nvGrpSpPr>
      <xdr:grpSpPr bwMode="auto">
        <a:xfrm>
          <a:off x="104775" y="0"/>
          <a:ext cx="1343025" cy="600075"/>
          <a:chOff x="0" y="0"/>
          <a:chExt cx="7534997" cy="3486912"/>
        </a:xfrm>
      </xdr:grpSpPr>
      <xdr:pic>
        <xdr:nvPicPr>
          <xdr:cNvPr id="3"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5"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6"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7"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8"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9"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0"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1"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2"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3"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4"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5"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6"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7"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8"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9"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0"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1"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2"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3"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4"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5"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6"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7"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8"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9"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0"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1"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2"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3"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4"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oneCellAnchor>
    <xdr:from>
      <xdr:col>2</xdr:col>
      <xdr:colOff>390525</xdr:colOff>
      <xdr:row>0</xdr:row>
      <xdr:rowOff>76200</xdr:rowOff>
    </xdr:from>
    <xdr:ext cx="1657350" cy="552450"/>
    <xdr:pic>
      <xdr:nvPicPr>
        <xdr:cNvPr id="55" name="Imagen 60" descr="J:\SecFinanzas.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276850" y="76200"/>
          <a:ext cx="1657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28575</xdr:colOff>
      <xdr:row>88</xdr:row>
      <xdr:rowOff>342900</xdr:rowOff>
    </xdr:from>
    <xdr:to>
      <xdr:col>1</xdr:col>
      <xdr:colOff>266700</xdr:colOff>
      <xdr:row>101</xdr:row>
      <xdr:rowOff>171450</xdr:rowOff>
    </xdr:to>
    <xdr:sp macro="" textlink="">
      <xdr:nvSpPr>
        <xdr:cNvPr id="56" name="CuadroTexto 55"/>
        <xdr:cNvSpPr txBox="1"/>
      </xdr:nvSpPr>
      <xdr:spPr>
        <a:xfrm>
          <a:off x="28575" y="19678650"/>
          <a:ext cx="3933825" cy="0"/>
        </a:xfrm>
        <a:prstGeom prst="rect">
          <a:avLst/>
        </a:prstGeom>
        <a:solidFill>
          <a:srgbClr val="FFFFFF"/>
        </a:solidFill>
        <a:ln w="9525" cmpd="sng">
          <a:noFill/>
        </a:ln>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5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5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5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a:t>
          </a: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LIC. EDUARDO MONTAÑO  SALINAS</a:t>
          </a: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Subsecretarío de Egresos </a:t>
          </a:r>
        </a:p>
        <a:p>
          <a:pPr marL="0" marR="0" lvl="0" indent="0" defTabSz="914400" eaLnBrk="1" fontAlgn="auto" latinLnBrk="0" hangingPunct="1">
            <a:lnSpc>
              <a:spcPts val="10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390525</xdr:colOff>
      <xdr:row>88</xdr:row>
      <xdr:rowOff>257175</xdr:rowOff>
    </xdr:from>
    <xdr:to>
      <xdr:col>3</xdr:col>
      <xdr:colOff>885825</xdr:colOff>
      <xdr:row>102</xdr:row>
      <xdr:rowOff>104775</xdr:rowOff>
    </xdr:to>
    <xdr:sp macro="" textlink="">
      <xdr:nvSpPr>
        <xdr:cNvPr id="57" name="CuadroTexto 56"/>
        <xdr:cNvSpPr txBox="1"/>
      </xdr:nvSpPr>
      <xdr:spPr>
        <a:xfrm>
          <a:off x="4086225" y="19678650"/>
          <a:ext cx="2876550" cy="0"/>
        </a:xfrm>
        <a:prstGeom prst="rect">
          <a:avLst/>
        </a:prstGeom>
        <a:solidFill>
          <a:srgbClr val="FFFFFF"/>
        </a:solidFill>
        <a:ln w="9525" cmpd="sng">
          <a:noFill/>
        </a:ln>
      </xdr:spPr>
      <xdr:txBody>
        <a:bodyPr vertOverflow="clip" horzOverflow="clip" wrap="square" rtlCol="0" anchor="t"/>
        <a:lstStyle/>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a:t>
          </a: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LIC. TULIO SAMUEL PÉREZ CALVO</a:t>
          </a: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Secretario de Finanzas y  </a:t>
          </a: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Administración</a:t>
          </a:r>
        </a:p>
        <a:p>
          <a:pPr marL="0" marR="0" lvl="0" indent="0"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676275</xdr:colOff>
      <xdr:row>87</xdr:row>
      <xdr:rowOff>0</xdr:rowOff>
    </xdr:from>
    <xdr:to>
      <xdr:col>3</xdr:col>
      <xdr:colOff>533400</xdr:colOff>
      <xdr:row>113</xdr:row>
      <xdr:rowOff>152400</xdr:rowOff>
    </xdr:to>
    <xdr:pic>
      <xdr:nvPicPr>
        <xdr:cNvPr id="58" name="Imagen 57"/>
        <xdr:cNvPicPr preferRelativeResize="1">
          <a:picLocks noChangeAspect="1"/>
        </xdr:cNvPicPr>
      </xdr:nvPicPr>
      <xdr:blipFill>
        <a:blip r:embed="rId3"/>
        <a:stretch>
          <a:fillRect/>
        </a:stretch>
      </xdr:blipFill>
      <xdr:spPr>
        <a:xfrm>
          <a:off x="676275" y="19678650"/>
          <a:ext cx="5934075" cy="819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1914525</xdr:colOff>
      <xdr:row>5</xdr:row>
      <xdr:rowOff>123825</xdr:rowOff>
    </xdr:to>
    <xdr:pic>
      <xdr:nvPicPr>
        <xdr:cNvPr id="2" name="Imagen 3" descr="Logo GUERRERO H ok"/>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1621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304800</xdr:colOff>
      <xdr:row>0</xdr:row>
      <xdr:rowOff>0</xdr:rowOff>
    </xdr:from>
    <xdr:to>
      <xdr:col>8</xdr:col>
      <xdr:colOff>914400</xdr:colOff>
      <xdr:row>5</xdr:row>
      <xdr:rowOff>142875</xdr:rowOff>
    </xdr:to>
    <xdr:pic>
      <xdr:nvPicPr>
        <xdr:cNvPr id="3" name="Imagen 4" descr="Logo SEFINA SI ok"/>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772150" y="0"/>
          <a:ext cx="25336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348</xdr:row>
      <xdr:rowOff>0</xdr:rowOff>
    </xdr:from>
    <xdr:to>
      <xdr:col>6</xdr:col>
      <xdr:colOff>885825</xdr:colOff>
      <xdr:row>353</xdr:row>
      <xdr:rowOff>76200</xdr:rowOff>
    </xdr:to>
    <xdr:grpSp>
      <xdr:nvGrpSpPr>
        <xdr:cNvPr id="2" name="Grupo 1"/>
        <xdr:cNvGrpSpPr/>
      </xdr:nvGrpSpPr>
      <xdr:grpSpPr>
        <a:xfrm>
          <a:off x="0" y="70646925"/>
          <a:ext cx="10182225" cy="1076325"/>
          <a:chOff x="132118" y="66675000"/>
          <a:chExt cx="8091407" cy="676089"/>
        </a:xfrm>
      </xdr:grpSpPr>
      <xdr:sp macro="" textlink="">
        <xdr:nvSpPr>
          <xdr:cNvPr id="3" name="Text Box 9"/>
          <xdr:cNvSpPr txBox="1">
            <a:spLocks noChangeArrowheads="1"/>
          </xdr:cNvSpPr>
        </xdr:nvSpPr>
        <xdr:spPr bwMode="auto">
          <a:xfrm>
            <a:off x="4461021" y="66675000"/>
            <a:ext cx="3762504"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_______________________________________________________________</a:t>
            </a:r>
          </a:p>
          <a:p>
            <a:pPr algn="ctr" rtl="1">
              <a:defRPr sz="1000"/>
            </a:pPr>
            <a:r>
              <a:rPr lang="es-MX" sz="800" b="1" i="0" strike="noStrike">
                <a:solidFill>
                  <a:srgbClr val="000000"/>
                </a:solidFill>
                <a:latin typeface="Arial"/>
                <a:cs typeface="Arial"/>
              </a:rPr>
              <a:t>LIC.</a:t>
            </a:r>
            <a:r>
              <a:rPr lang="es-MX" sz="800" b="1" i="0" strike="noStrike" baseline="0">
                <a:solidFill>
                  <a:srgbClr val="000000"/>
                </a:solidFill>
                <a:latin typeface="Arial"/>
                <a:cs typeface="Arial"/>
              </a:rPr>
              <a:t> TULIO SAMUEL PÉREZ CALVO</a:t>
            </a:r>
          </a:p>
          <a:p>
            <a:pPr algn="ctr" rtl="1">
              <a:defRPr sz="1000"/>
            </a:pPr>
            <a:r>
              <a:rPr lang="es-MX" sz="800" b="1" i="0" strike="noStrike" baseline="0">
                <a:solidFill>
                  <a:srgbClr val="000000"/>
                </a:solidFill>
                <a:latin typeface="Arial"/>
                <a:cs typeface="Arial"/>
              </a:rPr>
              <a:t>SECRETARIO DE FINANZAS Y ADMINISTRACIÓN</a:t>
            </a:r>
            <a:endParaRPr lang="es-MX" sz="800" b="1" i="0" strike="noStrike">
              <a:solidFill>
                <a:srgbClr val="000000"/>
              </a:solidFill>
              <a:latin typeface="Arial"/>
              <a:cs typeface="Arial"/>
            </a:endParaRPr>
          </a:p>
        </xdr:txBody>
      </xdr:sp>
      <xdr:sp macro="" textlink="">
        <xdr:nvSpPr>
          <xdr:cNvPr id="4" name="Text Box 9"/>
          <xdr:cNvSpPr txBox="1">
            <a:spLocks noChangeArrowheads="1"/>
          </xdr:cNvSpPr>
        </xdr:nvSpPr>
        <xdr:spPr bwMode="auto">
          <a:xfrm>
            <a:off x="132118" y="66675000"/>
            <a:ext cx="3533922"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a:t>
            </a:r>
          </a:p>
          <a:p>
            <a:pPr algn="ctr" rtl="1">
              <a:defRPr sz="1000"/>
            </a:pPr>
            <a:r>
              <a:rPr lang="es-MX" sz="800" b="1" i="0" strike="noStrike" baseline="0">
                <a:solidFill>
                  <a:srgbClr val="000000"/>
                </a:solidFill>
                <a:latin typeface="Arial"/>
                <a:cs typeface="Arial"/>
              </a:rPr>
              <a:t>LIC. EDUARDO MONTAÑO SALINAS</a:t>
            </a:r>
          </a:p>
          <a:p>
            <a:pPr algn="ctr" rtl="1">
              <a:defRPr sz="1000"/>
            </a:pPr>
            <a:r>
              <a:rPr lang="es-MX" sz="800" b="1" i="0" strike="noStrike" baseline="0">
                <a:solidFill>
                  <a:srgbClr val="000000"/>
                </a:solidFill>
                <a:latin typeface="Arial"/>
                <a:cs typeface="Arial"/>
              </a:rPr>
              <a:t>SUBSECRETARIO DE EGRESOS</a:t>
            </a:r>
            <a:endParaRPr lang="es-MX" sz="800" b="1" i="0" strike="noStrike">
              <a:solidFill>
                <a:srgbClr val="000000"/>
              </a:solidFill>
              <a:latin typeface="Arial"/>
              <a:cs typeface="Arial"/>
            </a:endParaRP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160</xdr:row>
      <xdr:rowOff>57150</xdr:rowOff>
    </xdr:from>
    <xdr:to>
      <xdr:col>6</xdr:col>
      <xdr:colOff>695325</xdr:colOff>
      <xdr:row>165</xdr:row>
      <xdr:rowOff>19050</xdr:rowOff>
    </xdr:to>
    <xdr:grpSp>
      <xdr:nvGrpSpPr>
        <xdr:cNvPr id="2" name="Grupo 1"/>
        <xdr:cNvGrpSpPr/>
      </xdr:nvGrpSpPr>
      <xdr:grpSpPr>
        <a:xfrm>
          <a:off x="0" y="24831675"/>
          <a:ext cx="8648700" cy="723900"/>
          <a:chOff x="132118" y="66675000"/>
          <a:chExt cx="8091407" cy="676089"/>
        </a:xfrm>
      </xdr:grpSpPr>
      <xdr:sp macro="" textlink="">
        <xdr:nvSpPr>
          <xdr:cNvPr id="3" name="Text Box 9"/>
          <xdr:cNvSpPr txBox="1">
            <a:spLocks noChangeArrowheads="1"/>
          </xdr:cNvSpPr>
        </xdr:nvSpPr>
        <xdr:spPr bwMode="auto">
          <a:xfrm>
            <a:off x="4461021" y="66675000"/>
            <a:ext cx="3762504"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_____________________________________________________________</a:t>
            </a:r>
          </a:p>
          <a:p>
            <a:pPr algn="ctr" rtl="1">
              <a:defRPr sz="1000"/>
            </a:pPr>
            <a:r>
              <a:rPr lang="es-MX" sz="800" b="1" i="0" strike="noStrike">
                <a:solidFill>
                  <a:srgbClr val="000000"/>
                </a:solidFill>
                <a:latin typeface="Arial"/>
                <a:cs typeface="Arial"/>
              </a:rPr>
              <a:t>LIC.</a:t>
            </a:r>
            <a:r>
              <a:rPr lang="es-MX" sz="800" b="1" i="0" strike="noStrike" baseline="0">
                <a:solidFill>
                  <a:srgbClr val="000000"/>
                </a:solidFill>
                <a:latin typeface="Arial"/>
                <a:cs typeface="Arial"/>
              </a:rPr>
              <a:t> TULIO SAMUEL PÉREZ CALVO</a:t>
            </a:r>
          </a:p>
          <a:p>
            <a:pPr algn="ctr" rtl="1">
              <a:defRPr sz="1000"/>
            </a:pPr>
            <a:r>
              <a:rPr lang="es-MX" sz="800" b="1" i="0" strike="noStrike" baseline="0">
                <a:solidFill>
                  <a:srgbClr val="000000"/>
                </a:solidFill>
                <a:latin typeface="Arial"/>
                <a:cs typeface="Arial"/>
              </a:rPr>
              <a:t>SECRETARIO DE FINANZAS Y ADMINISTRACIÓN</a:t>
            </a:r>
            <a:endParaRPr lang="es-MX" sz="800" b="1" i="0" strike="noStrike">
              <a:solidFill>
                <a:srgbClr val="000000"/>
              </a:solidFill>
              <a:latin typeface="Arial"/>
              <a:cs typeface="Arial"/>
            </a:endParaRPr>
          </a:p>
        </xdr:txBody>
      </xdr:sp>
      <xdr:sp macro="" textlink="">
        <xdr:nvSpPr>
          <xdr:cNvPr id="4" name="Text Box 9"/>
          <xdr:cNvSpPr txBox="1">
            <a:spLocks noChangeArrowheads="1"/>
          </xdr:cNvSpPr>
        </xdr:nvSpPr>
        <xdr:spPr bwMode="auto">
          <a:xfrm>
            <a:off x="132118" y="66675000"/>
            <a:ext cx="3533922"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a:t>
            </a:r>
          </a:p>
          <a:p>
            <a:pPr algn="ctr" rtl="1">
              <a:defRPr sz="1000"/>
            </a:pPr>
            <a:r>
              <a:rPr lang="es-MX" sz="800" b="1" i="0" strike="noStrike" baseline="0">
                <a:solidFill>
                  <a:srgbClr val="000000"/>
                </a:solidFill>
                <a:latin typeface="Arial"/>
                <a:cs typeface="Arial"/>
              </a:rPr>
              <a:t>LIC. EDUARDO MONTAÑO SALINAS</a:t>
            </a:r>
          </a:p>
          <a:p>
            <a:pPr algn="ctr" rtl="1">
              <a:defRPr sz="1000"/>
            </a:pPr>
            <a:r>
              <a:rPr lang="es-MX" sz="800" b="1" i="0" strike="noStrike" baseline="0">
                <a:solidFill>
                  <a:srgbClr val="000000"/>
                </a:solidFill>
                <a:latin typeface="Arial"/>
                <a:cs typeface="Arial"/>
              </a:rPr>
              <a:t>SUBSECRETARIO DE EGRESOS</a:t>
            </a:r>
            <a:endParaRPr lang="es-MX" sz="800" b="1" i="0" strike="noStrike">
              <a:solidFill>
                <a:srgbClr val="000000"/>
              </a:solidFill>
              <a:latin typeface="Arial"/>
              <a:cs typeface="Arial"/>
            </a:endParaRP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0</xdr:rowOff>
    </xdr:from>
    <xdr:to>
      <xdr:col>6</xdr:col>
      <xdr:colOff>723900</xdr:colOff>
      <xdr:row>95</xdr:row>
      <xdr:rowOff>76200</xdr:rowOff>
    </xdr:to>
    <xdr:grpSp>
      <xdr:nvGrpSpPr>
        <xdr:cNvPr id="2" name="Grupo 1"/>
        <xdr:cNvGrpSpPr/>
      </xdr:nvGrpSpPr>
      <xdr:grpSpPr>
        <a:xfrm>
          <a:off x="0" y="17887950"/>
          <a:ext cx="8496300" cy="1076325"/>
          <a:chOff x="132118" y="66675000"/>
          <a:chExt cx="8091407" cy="676089"/>
        </a:xfrm>
      </xdr:grpSpPr>
      <xdr:sp macro="" textlink="">
        <xdr:nvSpPr>
          <xdr:cNvPr id="3" name="Text Box 9"/>
          <xdr:cNvSpPr txBox="1">
            <a:spLocks noChangeArrowheads="1"/>
          </xdr:cNvSpPr>
        </xdr:nvSpPr>
        <xdr:spPr bwMode="auto">
          <a:xfrm>
            <a:off x="4461021" y="66675000"/>
            <a:ext cx="3762504"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____________________________________________________________</a:t>
            </a:r>
          </a:p>
          <a:p>
            <a:pPr algn="ctr" rtl="1">
              <a:defRPr sz="1000"/>
            </a:pPr>
            <a:r>
              <a:rPr lang="es-MX" sz="800" b="1" i="0" strike="noStrike">
                <a:solidFill>
                  <a:srgbClr val="000000"/>
                </a:solidFill>
                <a:latin typeface="Arial"/>
                <a:cs typeface="Arial"/>
              </a:rPr>
              <a:t>LIC.</a:t>
            </a:r>
            <a:r>
              <a:rPr lang="es-MX" sz="800" b="1" i="0" strike="noStrike" baseline="0">
                <a:solidFill>
                  <a:srgbClr val="000000"/>
                </a:solidFill>
                <a:latin typeface="Arial"/>
                <a:cs typeface="Arial"/>
              </a:rPr>
              <a:t> TULIO SAMUEL PÉREZ CALVO</a:t>
            </a:r>
          </a:p>
          <a:p>
            <a:pPr algn="ctr" rtl="1">
              <a:defRPr sz="1000"/>
            </a:pPr>
            <a:r>
              <a:rPr lang="es-MX" sz="800" b="1" i="0" strike="noStrike" baseline="0">
                <a:solidFill>
                  <a:srgbClr val="000000"/>
                </a:solidFill>
                <a:latin typeface="Arial"/>
                <a:cs typeface="Arial"/>
              </a:rPr>
              <a:t>SECRETARIO DE FINANZAS Y ADMINISTRACIÓN</a:t>
            </a:r>
            <a:endParaRPr lang="es-MX" sz="800" b="1" i="0" strike="noStrike">
              <a:solidFill>
                <a:srgbClr val="000000"/>
              </a:solidFill>
              <a:latin typeface="Arial"/>
              <a:cs typeface="Arial"/>
            </a:endParaRPr>
          </a:p>
        </xdr:txBody>
      </xdr:sp>
      <xdr:sp macro="" textlink="">
        <xdr:nvSpPr>
          <xdr:cNvPr id="4" name="Text Box 9"/>
          <xdr:cNvSpPr txBox="1">
            <a:spLocks noChangeArrowheads="1"/>
          </xdr:cNvSpPr>
        </xdr:nvSpPr>
        <xdr:spPr bwMode="auto">
          <a:xfrm>
            <a:off x="132118" y="66675000"/>
            <a:ext cx="3533922"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a:t>
            </a:r>
          </a:p>
          <a:p>
            <a:pPr algn="ctr" rtl="1">
              <a:defRPr sz="1000"/>
            </a:pPr>
            <a:r>
              <a:rPr lang="es-MX" sz="800" b="1" i="0" strike="noStrike" baseline="0">
                <a:solidFill>
                  <a:srgbClr val="000000"/>
                </a:solidFill>
                <a:latin typeface="Arial"/>
                <a:cs typeface="Arial"/>
              </a:rPr>
              <a:t>LIC. EDUARDO MONTAÑO SALINAS</a:t>
            </a:r>
          </a:p>
          <a:p>
            <a:pPr algn="ctr" rtl="1">
              <a:defRPr sz="1000"/>
            </a:pPr>
            <a:r>
              <a:rPr lang="es-MX" sz="800" b="1" i="0" strike="noStrike" baseline="0">
                <a:solidFill>
                  <a:srgbClr val="000000"/>
                </a:solidFill>
                <a:latin typeface="Arial"/>
                <a:cs typeface="Arial"/>
              </a:rPr>
              <a:t>SUBSECRETARIO DE EGRESOS</a:t>
            </a:r>
            <a:endParaRPr lang="es-MX" sz="800" b="1" i="0" strike="noStrike">
              <a:solidFill>
                <a:srgbClr val="000000"/>
              </a:solidFill>
              <a:latin typeface="Arial"/>
              <a:cs typeface="Arial"/>
            </a:endParaRP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36</xdr:row>
      <xdr:rowOff>9525</xdr:rowOff>
    </xdr:from>
    <xdr:to>
      <xdr:col>8</xdr:col>
      <xdr:colOff>609600</xdr:colOff>
      <xdr:row>42</xdr:row>
      <xdr:rowOff>66675</xdr:rowOff>
    </xdr:to>
    <xdr:sp macro="" textlink="">
      <xdr:nvSpPr>
        <xdr:cNvPr id="2" name="Text Box 8"/>
        <xdr:cNvSpPr txBox="1">
          <a:spLocks noChangeArrowheads="1"/>
        </xdr:cNvSpPr>
      </xdr:nvSpPr>
      <xdr:spPr bwMode="auto">
        <a:xfrm>
          <a:off x="5543550" y="7324725"/>
          <a:ext cx="2000250" cy="12573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Arial Narrow" panose="020B0606020202030204" pitchFamily="34" charset="0"/>
              <a:ea typeface="+mn-ea"/>
              <a:cs typeface="+mn-cs"/>
            </a:rPr>
            <a:t>Aprobado</a:t>
          </a:r>
          <a:r>
            <a:rPr lang="es-MX" sz="800" b="1" i="0" baseline="0">
              <a:effectLst/>
              <a:latin typeface="Arial Narrow" panose="020B0606020202030204" pitchFamily="34" charset="0"/>
              <a:ea typeface="+mn-ea"/>
              <a:cs typeface="+mn-cs"/>
            </a:rPr>
            <a:t> por</a:t>
          </a:r>
          <a:endParaRPr lang="es-MX" sz="800">
            <a:effectLst/>
            <a:latin typeface="Arial Narrow" panose="020B0606020202030204" pitchFamily="34" charset="0"/>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r>
            <a:rPr lang="es-MX" sz="800" b="1" i="0" strike="noStrike">
              <a:solidFill>
                <a:srgbClr val="000000"/>
              </a:solidFill>
              <a:latin typeface="Arial Narrow" panose="020B0606020202030204" pitchFamily="34" charset="0"/>
              <a:cs typeface="Arial"/>
            </a:rPr>
            <a:t>________________________________</a:t>
          </a:r>
        </a:p>
        <a:p>
          <a:pPr algn="ctr" rtl="1">
            <a:defRPr sz="1000"/>
          </a:pPr>
          <a:r>
            <a:rPr lang="es-MX" sz="800" b="1" i="0" strike="noStrike" baseline="0">
              <a:solidFill>
                <a:srgbClr val="000000"/>
              </a:solidFill>
              <a:latin typeface="Arial Narrow" panose="020B0606020202030204" pitchFamily="34" charset="0"/>
              <a:cs typeface="Arial"/>
            </a:rPr>
            <a:t>Lic. Donovan Leyva Castañon</a:t>
          </a:r>
        </a:p>
        <a:p>
          <a:pPr algn="ctr" rtl="1">
            <a:defRPr sz="1000"/>
          </a:pPr>
          <a:r>
            <a:rPr lang="es-MX" sz="800" b="1" i="0" strike="noStrike" baseline="0">
              <a:solidFill>
                <a:srgbClr val="000000"/>
              </a:solidFill>
              <a:latin typeface="Arial Narrow" panose="020B0606020202030204" pitchFamily="34" charset="0"/>
              <a:cs typeface="Arial"/>
            </a:rPr>
            <a:t>Director General de Administración y Desarrollo de Personal</a:t>
          </a:r>
          <a:endParaRPr lang="es-MX" sz="800" b="1" i="0" strike="noStrike">
            <a:solidFill>
              <a:srgbClr val="000000"/>
            </a:solidFill>
            <a:latin typeface="Arial Narrow" panose="020B0606020202030204" pitchFamily="34" charset="0"/>
            <a:cs typeface="Arial"/>
          </a:endParaRPr>
        </a:p>
      </xdr:txBody>
    </xdr:sp>
    <xdr:clientData/>
  </xdr:twoCellAnchor>
  <xdr:twoCellAnchor>
    <xdr:from>
      <xdr:col>3</xdr:col>
      <xdr:colOff>276225</xdr:colOff>
      <xdr:row>36</xdr:row>
      <xdr:rowOff>0</xdr:rowOff>
    </xdr:from>
    <xdr:to>
      <xdr:col>5</xdr:col>
      <xdr:colOff>438150</xdr:colOff>
      <xdr:row>41</xdr:row>
      <xdr:rowOff>95250</xdr:rowOff>
    </xdr:to>
    <xdr:sp macro="" textlink="">
      <xdr:nvSpPr>
        <xdr:cNvPr id="3" name="Text Box 9"/>
        <xdr:cNvSpPr txBox="1">
          <a:spLocks noChangeArrowheads="1"/>
        </xdr:cNvSpPr>
      </xdr:nvSpPr>
      <xdr:spPr bwMode="auto">
        <a:xfrm>
          <a:off x="2781300" y="7315200"/>
          <a:ext cx="1933575" cy="10953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mn-lt"/>
              <a:ea typeface="+mn-ea"/>
              <a:cs typeface="+mn-cs"/>
            </a:rPr>
            <a:t>Revisado por</a:t>
          </a:r>
          <a:endParaRPr lang="es-MX" sz="800">
            <a:effectLst/>
            <a:latin typeface="Arial Narrow" panose="020B0606020202030204" pitchFamily="34" charset="0"/>
          </a:endParaRPr>
        </a:p>
        <a:p>
          <a:pPr algn="ctr" rtl="1">
            <a:defRPr sz="1000"/>
          </a:pPr>
          <a:endParaRPr lang="es-MX" sz="800" b="0"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r>
            <a:rPr lang="es-MX" sz="800" b="1" i="0" strike="noStrike">
              <a:solidFill>
                <a:srgbClr val="000000"/>
              </a:solidFill>
              <a:latin typeface="Arial Narrow" panose="020B0606020202030204" pitchFamily="34" charset="0"/>
              <a:cs typeface="Arial"/>
            </a:rPr>
            <a:t>___________________________________</a:t>
          </a:r>
        </a:p>
        <a:p>
          <a:pPr algn="ctr" rtl="1">
            <a:defRPr sz="1000"/>
          </a:pPr>
          <a:r>
            <a:rPr lang="es-MX" sz="800" b="1" i="0" strike="noStrike">
              <a:solidFill>
                <a:srgbClr val="000000"/>
              </a:solidFill>
              <a:latin typeface="Arial Narrow" panose="020B0606020202030204" pitchFamily="34" charset="0"/>
              <a:cs typeface="Arial"/>
            </a:rPr>
            <a:t>C.P. María</a:t>
          </a:r>
          <a:r>
            <a:rPr lang="es-MX" sz="800" b="1" i="0" strike="noStrike" baseline="0">
              <a:solidFill>
                <a:srgbClr val="000000"/>
              </a:solidFill>
              <a:latin typeface="Arial Narrow" panose="020B0606020202030204" pitchFamily="34" charset="0"/>
              <a:cs typeface="Arial"/>
            </a:rPr>
            <a:t> de la Luz Sánchez Avellaneda</a:t>
          </a:r>
        </a:p>
        <a:p>
          <a:pPr algn="ctr" rtl="1">
            <a:defRPr sz="1000"/>
          </a:pPr>
          <a:r>
            <a:rPr lang="es-MX" sz="800" b="1" i="0" strike="noStrike" baseline="0">
              <a:solidFill>
                <a:srgbClr val="000000"/>
              </a:solidFill>
              <a:latin typeface="Arial Narrow" panose="020B0606020202030204" pitchFamily="34" charset="0"/>
              <a:cs typeface="Arial"/>
            </a:rPr>
            <a:t>Jefa del departamento de nómina</a:t>
          </a:r>
        </a:p>
        <a:p>
          <a:pPr algn="ctr" rtl="1">
            <a:defRPr sz="1000"/>
          </a:pPr>
          <a:endParaRPr lang="es-MX" sz="800" b="1" i="0" strike="noStrike">
            <a:solidFill>
              <a:srgbClr val="000000"/>
            </a:solidFill>
            <a:latin typeface="Arial Narrow" panose="020B0606020202030204" pitchFamily="34" charset="0"/>
            <a:cs typeface="Arial"/>
          </a:endParaRPr>
        </a:p>
      </xdr:txBody>
    </xdr:sp>
    <xdr:clientData/>
  </xdr:twoCellAnchor>
  <xdr:twoCellAnchor>
    <xdr:from>
      <xdr:col>1</xdr:col>
      <xdr:colOff>114300</xdr:colOff>
      <xdr:row>36</xdr:row>
      <xdr:rowOff>0</xdr:rowOff>
    </xdr:from>
    <xdr:to>
      <xdr:col>2</xdr:col>
      <xdr:colOff>1600200</xdr:colOff>
      <xdr:row>42</xdr:row>
      <xdr:rowOff>0</xdr:rowOff>
    </xdr:to>
    <xdr:sp macro="" textlink="">
      <xdr:nvSpPr>
        <xdr:cNvPr id="4" name="Text Box 9"/>
        <xdr:cNvSpPr txBox="1">
          <a:spLocks noChangeArrowheads="1"/>
        </xdr:cNvSpPr>
      </xdr:nvSpPr>
      <xdr:spPr bwMode="auto">
        <a:xfrm>
          <a:off x="238125" y="7315200"/>
          <a:ext cx="1609725" cy="12001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mn-lt"/>
              <a:ea typeface="+mn-ea"/>
              <a:cs typeface="+mn-cs"/>
            </a:rPr>
            <a:t>Elaborado por</a:t>
          </a:r>
          <a:endParaRPr lang="es-MX" sz="800">
            <a:effectLst/>
            <a:latin typeface="Arial Narrow" panose="020B0606020202030204" pitchFamily="34" charset="0"/>
          </a:endParaRPr>
        </a:p>
        <a:p>
          <a:pPr algn="ctr" rtl="1">
            <a:defRPr sz="1000"/>
          </a:pPr>
          <a:endParaRPr lang="es-MX" sz="800" b="0" i="0" strike="noStrike">
            <a:solidFill>
              <a:srgbClr val="000000"/>
            </a:solidFill>
            <a:latin typeface="Arial Narrow" panose="020B0606020202030204" pitchFamily="34" charset="0"/>
            <a:cs typeface="Arial"/>
          </a:endParaRPr>
        </a:p>
        <a:p>
          <a:pPr algn="ctr" rtl="1">
            <a:defRPr sz="1000"/>
          </a:pPr>
          <a:endParaRPr lang="es-MX" sz="800" b="0"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r>
            <a:rPr lang="es-MX" sz="800" b="1" i="0" strike="noStrike">
              <a:solidFill>
                <a:srgbClr val="000000"/>
              </a:solidFill>
              <a:latin typeface="Arial Narrow" panose="020B0606020202030204" pitchFamily="34" charset="0"/>
              <a:cs typeface="Arial"/>
            </a:rPr>
            <a:t>______________________________</a:t>
          </a:r>
        </a:p>
        <a:p>
          <a:pPr algn="ctr" rtl="1">
            <a:defRPr sz="1000"/>
          </a:pPr>
          <a:r>
            <a:rPr lang="es-MX" sz="800" b="1" i="0" strike="noStrike">
              <a:solidFill>
                <a:srgbClr val="000000"/>
              </a:solidFill>
              <a:latin typeface="Arial Narrow" panose="020B0606020202030204" pitchFamily="34" charset="0"/>
              <a:cs typeface="Arial"/>
            </a:rPr>
            <a:t>Lic.</a:t>
          </a:r>
          <a:r>
            <a:rPr lang="es-MX" sz="800" b="1" i="0" strike="noStrike" baseline="0">
              <a:solidFill>
                <a:srgbClr val="000000"/>
              </a:solidFill>
              <a:latin typeface="Arial Narrow" panose="020B0606020202030204" pitchFamily="34" charset="0"/>
              <a:cs typeface="Arial"/>
            </a:rPr>
            <a:t> Isabel Rodríguez Córdoba</a:t>
          </a:r>
        </a:p>
        <a:p>
          <a:pPr algn="ctr" rtl="1">
            <a:defRPr sz="1000"/>
          </a:pPr>
          <a:r>
            <a:rPr lang="es-MX" sz="800" b="1" i="0" strike="noStrike" baseline="0">
              <a:solidFill>
                <a:srgbClr val="000000"/>
              </a:solidFill>
              <a:latin typeface="Arial Narrow" panose="020B0606020202030204" pitchFamily="34" charset="0"/>
              <a:cs typeface="Arial"/>
            </a:rPr>
            <a:t>Directora de Administración de Recursos Humanos</a:t>
          </a:r>
          <a:endParaRPr lang="es-MX" sz="800" b="1" i="0" strike="noStrike">
            <a:solidFill>
              <a:srgbClr val="000000"/>
            </a:solidFill>
            <a:latin typeface="Arial Narrow" panose="020B0606020202030204" pitchFamily="34" charset="0"/>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sus\Desktop\1Movimientos%202020\1-Cuenta%20Publica%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2013"/>
      <sheetName val="2014"/>
      <sheetName val="2015"/>
      <sheetName val="2016"/>
      <sheetName val="2017"/>
      <sheetName val="2018"/>
      <sheetName val="2019"/>
      <sheetName val="Ing. Gestion (O)"/>
      <sheetName val="Ing.Gestion"/>
      <sheetName val="Flujo"/>
      <sheetName val="Ajustes"/>
      <sheetName val="Part.Fed."/>
      <sheetName val="Part.Fed.2"/>
      <sheetName val="Aportaciones"/>
      <sheetName val="Convenios"/>
      <sheetName val="Otros Ing."/>
      <sheetName val="Oblig. C. P."/>
      <sheetName val="FONE (Dic)"/>
      <sheetName val="Fassa ()"/>
      <sheetName val="Mensual"/>
      <sheetName val="A. M."/>
      <sheetName val="Avance Acum."/>
      <sheetName val="Acum.Trimestral"/>
      <sheetName val="Ppto. 2020"/>
      <sheetName val="IP-1 (1T)"/>
      <sheetName val="LDF-05 (1T)"/>
      <sheetName val="IP-1 (2T)"/>
      <sheetName val="LDF-05 (2T)"/>
      <sheetName val="IP-3 (1er. Sem.)"/>
      <sheetName val="IP-3 (1er. Sem. Fed.)"/>
      <sheetName val="IP-1 (3T)"/>
      <sheetName val="LDF-05 (3T)"/>
      <sheetName val="IP-1 (4T)"/>
      <sheetName val="LDF-05 (4T)"/>
      <sheetName val="Ppto. 2019"/>
      <sheetName val="Avance Acum.2"/>
      <sheetName val="LDF-04"/>
      <sheetName val="LDF-10 (1Sem.)"/>
      <sheetName val="IP-3 (Ene-Dic)"/>
      <sheetName val="IP-3 (Ene-Dic)2"/>
      <sheetName val="LDF-10"/>
      <sheetName val="IC-2"/>
    </sheetNames>
    <sheetDataSet>
      <sheetData sheetId="0"/>
      <sheetData sheetId="1"/>
      <sheetData sheetId="2"/>
      <sheetData sheetId="3"/>
      <sheetData sheetId="4"/>
      <sheetData sheetId="5"/>
      <sheetData sheetId="6"/>
      <sheetData sheetId="7"/>
      <sheetData sheetId="8"/>
      <sheetData sheetId="9">
        <row r="13">
          <cell r="U13">
            <v>1093049308.47</v>
          </cell>
        </row>
        <row r="35">
          <cell r="U35">
            <v>294615556.81</v>
          </cell>
        </row>
        <row r="66">
          <cell r="U66">
            <v>13047920.02</v>
          </cell>
        </row>
        <row r="79">
          <cell r="U79">
            <v>4831448.84</v>
          </cell>
        </row>
      </sheetData>
      <sheetData sheetId="10"/>
      <sheetData sheetId="11"/>
      <sheetData sheetId="12"/>
      <sheetData sheetId="13">
        <row r="17">
          <cell r="BI17">
            <v>15239476203</v>
          </cell>
        </row>
        <row r="20">
          <cell r="BI20">
            <v>609456661</v>
          </cell>
        </row>
        <row r="23">
          <cell r="BI23">
            <v>234180763.54</v>
          </cell>
        </row>
        <row r="24">
          <cell r="BI24">
            <v>648570647.29</v>
          </cell>
        </row>
        <row r="25">
          <cell r="BI25">
            <v>448604190.93</v>
          </cell>
        </row>
        <row r="26">
          <cell r="BI26">
            <v>371747291.25</v>
          </cell>
        </row>
        <row r="27">
          <cell r="BI27">
            <v>1870782485.67</v>
          </cell>
        </row>
        <row r="29">
          <cell r="BI29">
            <v>23364097.66</v>
          </cell>
        </row>
        <row r="30">
          <cell r="BI30">
            <v>59813458</v>
          </cell>
        </row>
        <row r="31">
          <cell r="BI31">
            <v>24017815.3</v>
          </cell>
        </row>
        <row r="32">
          <cell r="BI32">
            <v>155561251.14999998</v>
          </cell>
        </row>
      </sheetData>
      <sheetData sheetId="14">
        <row r="17">
          <cell r="BI17">
            <v>19007326230.799995</v>
          </cell>
        </row>
        <row r="18">
          <cell r="BI18">
            <v>5291673824.24</v>
          </cell>
        </row>
        <row r="19">
          <cell r="BI19">
            <v>7585289530.49</v>
          </cell>
        </row>
        <row r="22">
          <cell r="BI22">
            <v>2474955125.88</v>
          </cell>
        </row>
        <row r="23">
          <cell r="BI23">
            <v>1078956324.12</v>
          </cell>
        </row>
        <row r="28">
          <cell r="BI28">
            <v>265794127.07999998</v>
          </cell>
        </row>
        <row r="31">
          <cell r="BI31">
            <v>212549122.69</v>
          </cell>
        </row>
        <row r="32">
          <cell r="BI32">
            <v>1914981818.79</v>
          </cell>
        </row>
      </sheetData>
      <sheetData sheetId="15">
        <row r="16">
          <cell r="BI16">
            <v>11010308094.039999</v>
          </cell>
        </row>
        <row r="68">
          <cell r="BI68">
            <v>2903829698.44</v>
          </cell>
        </row>
      </sheetData>
      <sheetData sheetId="16">
        <row r="13">
          <cell r="BI13">
            <v>6782393.88</v>
          </cell>
        </row>
      </sheetData>
      <sheetData sheetId="17">
        <row r="84">
          <cell r="B84">
            <v>2450000000</v>
          </cell>
        </row>
      </sheetData>
      <sheetData sheetId="18"/>
      <sheetData sheetId="19"/>
      <sheetData sheetId="20"/>
      <sheetData sheetId="21"/>
      <sheetData sheetId="22"/>
      <sheetData sheetId="23"/>
      <sheetData sheetId="24"/>
      <sheetData sheetId="25"/>
      <sheetData sheetId="26">
        <row r="17">
          <cell r="D17">
            <v>1299656529</v>
          </cell>
        </row>
        <row r="18">
          <cell r="D18">
            <v>0</v>
          </cell>
        </row>
        <row r="19">
          <cell r="D19">
            <v>0</v>
          </cell>
        </row>
        <row r="20">
          <cell r="D20">
            <v>452225156</v>
          </cell>
        </row>
        <row r="21">
          <cell r="D21">
            <v>34275697</v>
          </cell>
        </row>
        <row r="22">
          <cell r="D22">
            <v>11911730</v>
          </cell>
        </row>
        <row r="23">
          <cell r="D23">
            <v>0</v>
          </cell>
        </row>
        <row r="25">
          <cell r="D25">
            <v>16648845951</v>
          </cell>
        </row>
        <row r="26">
          <cell r="D26">
            <v>692835569</v>
          </cell>
        </row>
        <row r="27">
          <cell r="D27">
            <v>708698930</v>
          </cell>
        </row>
        <row r="28">
          <cell r="D28">
            <v>619636213</v>
          </cell>
        </row>
        <row r="29">
          <cell r="D29">
            <v>0</v>
          </cell>
        </row>
        <row r="30">
          <cell r="D30">
            <v>334465723</v>
          </cell>
        </row>
        <row r="31">
          <cell r="D31">
            <v>0</v>
          </cell>
        </row>
        <row r="32">
          <cell r="D32">
            <v>0</v>
          </cell>
        </row>
        <row r="33">
          <cell r="D33">
            <v>435029469</v>
          </cell>
        </row>
        <row r="34">
          <cell r="D34">
            <v>1423515834</v>
          </cell>
        </row>
        <row r="35">
          <cell r="D35">
            <v>0</v>
          </cell>
        </row>
        <row r="37">
          <cell r="D37">
            <v>0</v>
          </cell>
        </row>
        <row r="38">
          <cell r="D38">
            <v>23362792</v>
          </cell>
        </row>
        <row r="39">
          <cell r="D39">
            <v>91234705</v>
          </cell>
        </row>
        <row r="40">
          <cell r="D40">
            <v>22113869</v>
          </cell>
        </row>
        <row r="41">
          <cell r="D41">
            <v>503498354</v>
          </cell>
        </row>
        <row r="42">
          <cell r="D42">
            <v>0</v>
          </cell>
        </row>
        <row r="44">
          <cell r="D44">
            <v>0</v>
          </cell>
        </row>
        <row r="46">
          <cell r="D46">
            <v>0</v>
          </cell>
        </row>
        <row r="47">
          <cell r="D47">
            <v>0</v>
          </cell>
        </row>
        <row r="55">
          <cell r="D55">
            <v>18144276779</v>
          </cell>
        </row>
        <row r="56">
          <cell r="D56">
            <v>5287190262</v>
          </cell>
        </row>
        <row r="57">
          <cell r="D57">
            <v>7096817514</v>
          </cell>
        </row>
        <row r="58">
          <cell r="D58">
            <v>2474826716</v>
          </cell>
        </row>
        <row r="59">
          <cell r="D59">
            <v>1093362826</v>
          </cell>
        </row>
        <row r="60">
          <cell r="D60">
            <v>260615577</v>
          </cell>
        </row>
        <row r="61">
          <cell r="D61">
            <v>201664231</v>
          </cell>
        </row>
        <row r="62">
          <cell r="D62">
            <v>1918208814</v>
          </cell>
        </row>
        <row r="64">
          <cell r="D64">
            <v>0</v>
          </cell>
        </row>
        <row r="65">
          <cell r="D65">
            <v>0</v>
          </cell>
        </row>
        <row r="66">
          <cell r="D66">
            <v>0</v>
          </cell>
        </row>
        <row r="67">
          <cell r="D67">
            <v>2027801198</v>
          </cell>
        </row>
        <row r="79">
          <cell r="D79">
            <v>61806070438</v>
          </cell>
        </row>
      </sheetData>
      <sheetData sheetId="27"/>
      <sheetData sheetId="28"/>
      <sheetData sheetId="29"/>
      <sheetData sheetId="30"/>
      <sheetData sheetId="31"/>
      <sheetData sheetId="32"/>
      <sheetData sheetId="33">
        <row r="9">
          <cell r="A9" t="str">
            <v>Del 1° de enero al 31 de diciembre de 2020</v>
          </cell>
        </row>
      </sheetData>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FFF5-EB0D-7A4D-A810-18E11EFC0145}">
  <dimension ref="A1:D99"/>
  <sheetViews>
    <sheetView showGridLines="0" zoomScale="110" zoomScaleNormal="110" zoomScalePageLayoutView="120" workbookViewId="0" topLeftCell="A1">
      <selection activeCell="I50" sqref="I50"/>
    </sheetView>
  </sheetViews>
  <sheetFormatPr defaultColWidth="10.875" defaultRowHeight="15.75"/>
  <cols>
    <col min="1" max="1" width="48.50390625" style="25" customWidth="1"/>
    <col min="2" max="4" width="15.625" style="25" customWidth="1"/>
    <col min="5" max="16384" width="10.875" style="25" customWidth="1"/>
  </cols>
  <sheetData>
    <row r="1" ht="34.5" customHeight="1">
      <c r="D1" s="116"/>
    </row>
    <row r="2" spans="3:4" ht="24.75" customHeight="1" thickBot="1">
      <c r="C2" s="134"/>
      <c r="D2" s="135" t="s">
        <v>427</v>
      </c>
    </row>
    <row r="3" spans="1:4" ht="12.75" customHeight="1">
      <c r="A3" s="180" t="s">
        <v>428</v>
      </c>
      <c r="B3" s="181"/>
      <c r="C3" s="181"/>
      <c r="D3" s="182"/>
    </row>
    <row r="4" spans="1:4" ht="12.75" customHeight="1">
      <c r="A4" s="183" t="s">
        <v>429</v>
      </c>
      <c r="B4" s="184"/>
      <c r="C4" s="184"/>
      <c r="D4" s="185"/>
    </row>
    <row r="5" spans="1:4" ht="12" customHeight="1">
      <c r="A5" s="183" t="s">
        <v>430</v>
      </c>
      <c r="B5" s="184"/>
      <c r="C5" s="184"/>
      <c r="D5" s="185"/>
    </row>
    <row r="6" spans="1:4" ht="12.75" customHeight="1" thickBot="1">
      <c r="A6" s="186" t="s">
        <v>3</v>
      </c>
      <c r="B6" s="187"/>
      <c r="C6" s="187"/>
      <c r="D6" s="188"/>
    </row>
    <row r="7" spans="1:4" ht="3.75" customHeight="1" thickBot="1">
      <c r="A7" s="136"/>
      <c r="B7" s="137"/>
      <c r="C7" s="137"/>
      <c r="D7" s="138"/>
    </row>
    <row r="8" spans="1:4" ht="13.25" customHeight="1">
      <c r="A8" s="189" t="s">
        <v>431</v>
      </c>
      <c r="B8" s="178" t="s">
        <v>432</v>
      </c>
      <c r="C8" s="178" t="s">
        <v>10</v>
      </c>
      <c r="D8" s="178" t="s">
        <v>433</v>
      </c>
    </row>
    <row r="9" spans="1:4" ht="16" thickBot="1">
      <c r="A9" s="190"/>
      <c r="B9" s="179"/>
      <c r="C9" s="179"/>
      <c r="D9" s="179"/>
    </row>
    <row r="10" spans="1:4" ht="15.75">
      <c r="A10" s="139"/>
      <c r="B10" s="139"/>
      <c r="C10" s="139"/>
      <c r="D10" s="139"/>
    </row>
    <row r="11" spans="1:4" ht="15.75">
      <c r="A11" s="140" t="s">
        <v>434</v>
      </c>
      <c r="B11" s="141">
        <f>B12+B13+B14</f>
        <v>61806070437.91</v>
      </c>
      <c r="C11" s="141">
        <f>C12+C13+C14</f>
        <v>72389735690</v>
      </c>
      <c r="D11" s="141">
        <f>D12+D13+D14</f>
        <v>72389735690</v>
      </c>
    </row>
    <row r="12" spans="1:4" ht="14" customHeight="1">
      <c r="A12" s="142" t="s">
        <v>435</v>
      </c>
      <c r="B12" s="143">
        <v>23301306521</v>
      </c>
      <c r="C12" s="144">
        <v>21097901492</v>
      </c>
      <c r="D12" s="144">
        <v>21097901492</v>
      </c>
    </row>
    <row r="13" spans="1:4" ht="15.75">
      <c r="A13" s="142" t="s">
        <v>436</v>
      </c>
      <c r="B13" s="143">
        <v>38504763916.91</v>
      </c>
      <c r="C13" s="144">
        <v>48841834198</v>
      </c>
      <c r="D13" s="144">
        <v>48841834198</v>
      </c>
    </row>
    <row r="14" spans="1:4" ht="15.75">
      <c r="A14" s="142" t="s">
        <v>437</v>
      </c>
      <c r="B14" s="145"/>
      <c r="C14" s="145">
        <v>2450000000</v>
      </c>
      <c r="D14" s="145">
        <v>2450000000</v>
      </c>
    </row>
    <row r="15" spans="1:4" ht="15.75">
      <c r="A15" s="140"/>
      <c r="B15" s="146"/>
      <c r="C15" s="146"/>
      <c r="D15" s="146"/>
    </row>
    <row r="16" spans="1:4" ht="15.75">
      <c r="A16" s="140" t="s">
        <v>438</v>
      </c>
      <c r="B16" s="141">
        <f>B17+B18</f>
        <v>61631613700.32001</v>
      </c>
      <c r="C16" s="141">
        <f>C17+C18</f>
        <v>69302167157</v>
      </c>
      <c r="D16" s="141">
        <f>D17+D18</f>
        <v>68443134871</v>
      </c>
    </row>
    <row r="17" spans="1:4" ht="23" customHeight="1">
      <c r="A17" s="142" t="s">
        <v>439</v>
      </c>
      <c r="B17" s="143">
        <v>23301306521</v>
      </c>
      <c r="C17" s="143">
        <v>22801231119</v>
      </c>
      <c r="D17" s="143">
        <v>22409275952</v>
      </c>
    </row>
    <row r="18" spans="1:4" ht="15.75">
      <c r="A18" s="142" t="s">
        <v>440</v>
      </c>
      <c r="B18" s="146">
        <v>38330307179.32001</v>
      </c>
      <c r="C18" s="146">
        <v>46500936038</v>
      </c>
      <c r="D18" s="146">
        <v>46033858919</v>
      </c>
    </row>
    <row r="19" spans="1:4" ht="15.75">
      <c r="A19" s="147"/>
      <c r="B19" s="145"/>
      <c r="C19" s="145"/>
      <c r="D19" s="145"/>
    </row>
    <row r="20" spans="1:4" ht="15.75">
      <c r="A20" s="140" t="s">
        <v>441</v>
      </c>
      <c r="B20" s="141">
        <f>B21+B22</f>
        <v>0</v>
      </c>
      <c r="C20" s="141">
        <f>C21+C22</f>
        <v>0</v>
      </c>
      <c r="D20" s="141">
        <f>D21+D22</f>
        <v>0</v>
      </c>
    </row>
    <row r="21" spans="1:4" ht="25" customHeight="1">
      <c r="A21" s="142" t="s">
        <v>442</v>
      </c>
      <c r="B21" s="146">
        <v>0</v>
      </c>
      <c r="C21" s="146">
        <v>0</v>
      </c>
      <c r="D21" s="146">
        <v>0</v>
      </c>
    </row>
    <row r="22" spans="1:4" ht="24">
      <c r="A22" s="142" t="s">
        <v>443</v>
      </c>
      <c r="B22" s="146">
        <v>0</v>
      </c>
      <c r="C22" s="146">
        <v>0</v>
      </c>
      <c r="D22" s="146">
        <v>0</v>
      </c>
    </row>
    <row r="23" spans="1:4" ht="15.75">
      <c r="A23" s="147"/>
      <c r="B23" s="146"/>
      <c r="C23" s="146"/>
      <c r="D23" s="146"/>
    </row>
    <row r="24" spans="1:4" ht="15.75">
      <c r="A24" s="140" t="s">
        <v>444</v>
      </c>
      <c r="B24" s="143">
        <f>B11-B16+B20</f>
        <v>174456737.58999634</v>
      </c>
      <c r="C24" s="143">
        <f>C11-C16+C20</f>
        <v>3087568533</v>
      </c>
      <c r="D24" s="143">
        <f>D11-D16+D20</f>
        <v>3946600819</v>
      </c>
    </row>
    <row r="25" spans="1:4" ht="15.75">
      <c r="A25" s="140"/>
      <c r="B25" s="143"/>
      <c r="C25" s="143"/>
      <c r="D25" s="143"/>
    </row>
    <row r="26" spans="1:4" ht="15.75">
      <c r="A26" s="140" t="s">
        <v>445</v>
      </c>
      <c r="B26" s="143">
        <f>B24-B14</f>
        <v>174456737.58999634</v>
      </c>
      <c r="C26" s="143">
        <f>C24-C14</f>
        <v>637568533</v>
      </c>
      <c r="D26" s="143">
        <f>D24-D14</f>
        <v>1496600819</v>
      </c>
    </row>
    <row r="27" spans="1:4" ht="15.75">
      <c r="A27" s="140"/>
      <c r="B27" s="143"/>
      <c r="C27" s="143"/>
      <c r="D27" s="143"/>
    </row>
    <row r="28" spans="1:4" ht="28" customHeight="1">
      <c r="A28" s="140" t="s">
        <v>446</v>
      </c>
      <c r="B28" s="143">
        <f>B26-B20</f>
        <v>174456737.58999634</v>
      </c>
      <c r="C28" s="143">
        <f>C26-C20</f>
        <v>637568533</v>
      </c>
      <c r="D28" s="143">
        <f>D26-D20</f>
        <v>1496600819</v>
      </c>
    </row>
    <row r="29" spans="1:4" ht="16" thickBot="1">
      <c r="A29" s="148"/>
      <c r="B29" s="149"/>
      <c r="C29" s="149"/>
      <c r="D29" s="149"/>
    </row>
    <row r="30" spans="1:4" ht="16" thickBot="1">
      <c r="A30" s="191"/>
      <c r="B30" s="191"/>
      <c r="C30" s="191"/>
      <c r="D30" s="191"/>
    </row>
    <row r="31" spans="1:4" ht="16" thickBot="1">
      <c r="A31" s="150" t="s">
        <v>447</v>
      </c>
      <c r="B31" s="151" t="s">
        <v>448</v>
      </c>
      <c r="C31" s="151" t="s">
        <v>10</v>
      </c>
      <c r="D31" s="151" t="s">
        <v>102</v>
      </c>
    </row>
    <row r="32" spans="1:4" ht="15.75">
      <c r="A32" s="139"/>
      <c r="B32" s="139"/>
      <c r="C32" s="139"/>
      <c r="D32" s="139"/>
    </row>
    <row r="33" spans="1:4" ht="15.75">
      <c r="A33" s="140" t="s">
        <v>449</v>
      </c>
      <c r="B33" s="152">
        <f>B34+B35</f>
        <v>208847676.17</v>
      </c>
      <c r="C33" s="152">
        <f>C34+C35</f>
        <v>156479359</v>
      </c>
      <c r="D33" s="152">
        <f>D34+D35</f>
        <v>156479359</v>
      </c>
    </row>
    <row r="34" spans="1:4" ht="27" customHeight="1">
      <c r="A34" s="142" t="s">
        <v>450</v>
      </c>
      <c r="B34" s="152">
        <v>0</v>
      </c>
      <c r="C34" s="152">
        <v>0</v>
      </c>
      <c r="D34" s="152">
        <v>0</v>
      </c>
    </row>
    <row r="35" spans="1:4" ht="27" customHeight="1">
      <c r="A35" s="142" t="s">
        <v>451</v>
      </c>
      <c r="B35" s="152">
        <v>208847676.17</v>
      </c>
      <c r="C35" s="152">
        <v>156479359</v>
      </c>
      <c r="D35" s="152">
        <v>156479359</v>
      </c>
    </row>
    <row r="36" spans="1:4" ht="15.75">
      <c r="A36" s="140"/>
      <c r="B36" s="143"/>
      <c r="C36" s="143"/>
      <c r="D36" s="143"/>
    </row>
    <row r="37" spans="1:4" ht="15.75">
      <c r="A37" s="140" t="s">
        <v>452</v>
      </c>
      <c r="B37" s="153">
        <f>B28+B33</f>
        <v>383304413.7599963</v>
      </c>
      <c r="C37" s="153">
        <f>C28+C33</f>
        <v>794047892</v>
      </c>
      <c r="D37" s="153">
        <f>D28+D33</f>
        <v>1653080178</v>
      </c>
    </row>
    <row r="38" spans="1:4" ht="16" thickBot="1">
      <c r="A38" s="148"/>
      <c r="B38" s="148"/>
      <c r="C38" s="148"/>
      <c r="D38" s="148"/>
    </row>
    <row r="39" ht="16" thickBot="1"/>
    <row r="40" spans="1:4" ht="15.75">
      <c r="A40" s="176" t="s">
        <v>447</v>
      </c>
      <c r="B40" s="178" t="s">
        <v>453</v>
      </c>
      <c r="C40" s="176" t="s">
        <v>10</v>
      </c>
      <c r="D40" s="178" t="s">
        <v>454</v>
      </c>
    </row>
    <row r="41" spans="1:4" ht="16" thickBot="1">
      <c r="A41" s="177"/>
      <c r="B41" s="179"/>
      <c r="C41" s="177"/>
      <c r="D41" s="179"/>
    </row>
    <row r="42" spans="1:4" ht="15.75">
      <c r="A42" s="154"/>
      <c r="B42" s="154"/>
      <c r="C42" s="154"/>
      <c r="D42" s="154"/>
    </row>
    <row r="43" spans="1:4" ht="15.75">
      <c r="A43" s="155" t="s">
        <v>455</v>
      </c>
      <c r="B43" s="156">
        <f>B44+B45</f>
        <v>0</v>
      </c>
      <c r="C43" s="156">
        <f>C44+C45</f>
        <v>2450000000</v>
      </c>
      <c r="D43" s="156">
        <f>D44+D45</f>
        <v>2450000000</v>
      </c>
    </row>
    <row r="44" spans="1:4" ht="31" customHeight="1">
      <c r="A44" s="142" t="s">
        <v>456</v>
      </c>
      <c r="B44" s="157">
        <v>0</v>
      </c>
      <c r="C44" s="145">
        <v>2450000000</v>
      </c>
      <c r="D44" s="145">
        <v>2450000000</v>
      </c>
    </row>
    <row r="45" spans="1:4" ht="31" customHeight="1">
      <c r="A45" s="142" t="s">
        <v>457</v>
      </c>
      <c r="B45" s="157">
        <v>0</v>
      </c>
      <c r="C45" s="157">
        <v>0</v>
      </c>
      <c r="D45" s="157">
        <v>0</v>
      </c>
    </row>
    <row r="46" spans="1:4" ht="15.75">
      <c r="A46" s="155" t="s">
        <v>458</v>
      </c>
      <c r="B46" s="158">
        <f>B47+B48</f>
        <v>174456737.59</v>
      </c>
      <c r="C46" s="158">
        <f>C47+C48</f>
        <v>174457186</v>
      </c>
      <c r="D46" s="158">
        <f>D47+D48</f>
        <v>174457186</v>
      </c>
    </row>
    <row r="47" spans="1:4" ht="15.75">
      <c r="A47" s="142" t="s">
        <v>459</v>
      </c>
      <c r="B47" s="158">
        <v>0</v>
      </c>
      <c r="C47" s="158">
        <v>0</v>
      </c>
      <c r="D47" s="158">
        <v>0</v>
      </c>
    </row>
    <row r="48" spans="1:4" ht="15.75">
      <c r="A48" s="142" t="s">
        <v>460</v>
      </c>
      <c r="B48" s="158">
        <v>174456737.59</v>
      </c>
      <c r="C48" s="158">
        <v>174457186</v>
      </c>
      <c r="D48" s="158">
        <v>174457186</v>
      </c>
    </row>
    <row r="49" spans="1:4" ht="15.75">
      <c r="A49" s="155"/>
      <c r="B49" s="158"/>
      <c r="C49" s="158"/>
      <c r="D49" s="158"/>
    </row>
    <row r="50" spans="1:4" ht="15.75">
      <c r="A50" s="155" t="s">
        <v>461</v>
      </c>
      <c r="B50" s="159">
        <f>B43-B46</f>
        <v>-174456737.59</v>
      </c>
      <c r="C50" s="159">
        <f>C43-C46</f>
        <v>2275542814</v>
      </c>
      <c r="D50" s="159">
        <f>D43-D46</f>
        <v>2275542814</v>
      </c>
    </row>
    <row r="51" spans="1:4" ht="16" thickBot="1">
      <c r="A51" s="160"/>
      <c r="B51" s="160"/>
      <c r="C51" s="160"/>
      <c r="D51" s="160"/>
    </row>
    <row r="52" ht="16" thickBot="1"/>
    <row r="53" spans="1:4" ht="15.75">
      <c r="A53" s="176" t="s">
        <v>447</v>
      </c>
      <c r="B53" s="178" t="s">
        <v>453</v>
      </c>
      <c r="C53" s="176" t="s">
        <v>10</v>
      </c>
      <c r="D53" s="178" t="s">
        <v>454</v>
      </c>
    </row>
    <row r="54" spans="1:4" ht="16" thickBot="1">
      <c r="A54" s="177"/>
      <c r="B54" s="179"/>
      <c r="C54" s="177"/>
      <c r="D54" s="179"/>
    </row>
    <row r="55" spans="1:4" ht="15.75">
      <c r="A55" s="161"/>
      <c r="B55" s="161"/>
      <c r="C55" s="161"/>
      <c r="D55" s="161"/>
    </row>
    <row r="56" spans="1:4" ht="15.75">
      <c r="A56" s="162" t="s">
        <v>462</v>
      </c>
      <c r="B56" s="158">
        <f>B12</f>
        <v>23301306521</v>
      </c>
      <c r="C56" s="158">
        <f>C12</f>
        <v>21097901492</v>
      </c>
      <c r="D56" s="158">
        <f>D12</f>
        <v>21097901492</v>
      </c>
    </row>
    <row r="57" spans="1:4" ht="24">
      <c r="A57" s="163" t="s">
        <v>463</v>
      </c>
      <c r="B57" s="158">
        <f>B44-B47</f>
        <v>0</v>
      </c>
      <c r="C57" s="158">
        <f>C44-C47</f>
        <v>2450000000</v>
      </c>
      <c r="D57" s="158">
        <f>D44-D47</f>
        <v>2450000000</v>
      </c>
    </row>
    <row r="58" spans="1:4" ht="25" customHeight="1">
      <c r="A58" s="142" t="s">
        <v>456</v>
      </c>
      <c r="B58" s="157">
        <v>0</v>
      </c>
      <c r="C58" s="145">
        <v>2450000000</v>
      </c>
      <c r="D58" s="145">
        <v>2450000000</v>
      </c>
    </row>
    <row r="59" spans="1:4" ht="25" customHeight="1">
      <c r="A59" s="142" t="s">
        <v>459</v>
      </c>
      <c r="B59" s="157">
        <v>0</v>
      </c>
      <c r="C59" s="157">
        <v>0</v>
      </c>
      <c r="D59" s="157">
        <v>0</v>
      </c>
    </row>
    <row r="60" spans="1:4" ht="15.75">
      <c r="A60" s="162"/>
      <c r="B60" s="164"/>
      <c r="C60" s="164"/>
      <c r="D60" s="164"/>
    </row>
    <row r="61" spans="1:4" ht="15.75">
      <c r="A61" s="163" t="s">
        <v>439</v>
      </c>
      <c r="B61" s="158">
        <f>B17</f>
        <v>23301306521</v>
      </c>
      <c r="C61" s="158">
        <f>C17</f>
        <v>22801231119</v>
      </c>
      <c r="D61" s="158">
        <f>D17</f>
        <v>22409275952</v>
      </c>
    </row>
    <row r="62" spans="1:4" ht="15.75">
      <c r="A62" s="162"/>
      <c r="B62" s="164"/>
      <c r="C62" s="164"/>
      <c r="D62" s="164"/>
    </row>
    <row r="63" spans="1:4" ht="25" customHeight="1">
      <c r="A63" s="163" t="s">
        <v>442</v>
      </c>
      <c r="B63" s="157">
        <v>0</v>
      </c>
      <c r="C63" s="157">
        <v>0</v>
      </c>
      <c r="D63" s="157">
        <v>0</v>
      </c>
    </row>
    <row r="64" spans="1:4" ht="15.75">
      <c r="A64" s="162"/>
      <c r="B64" s="164"/>
      <c r="C64" s="164"/>
      <c r="D64" s="164"/>
    </row>
    <row r="65" spans="1:4" ht="24">
      <c r="A65" s="165" t="s">
        <v>464</v>
      </c>
      <c r="B65" s="159">
        <f>B56+B57-B61+B63</f>
        <v>0</v>
      </c>
      <c r="C65" s="159">
        <f>C56+C57-C61+C63</f>
        <v>746670373</v>
      </c>
      <c r="D65" s="159">
        <f>D56+D57-D61+D63</f>
        <v>1138625540</v>
      </c>
    </row>
    <row r="66" spans="1:4" ht="15.75">
      <c r="A66" s="166"/>
      <c r="B66" s="159"/>
      <c r="C66" s="159"/>
      <c r="D66" s="159"/>
    </row>
    <row r="67" spans="1:4" ht="24">
      <c r="A67" s="165" t="s">
        <v>465</v>
      </c>
      <c r="B67" s="159">
        <f>B65-B57</f>
        <v>0</v>
      </c>
      <c r="C67" s="159">
        <f>C65-C57</f>
        <v>-1703329627</v>
      </c>
      <c r="D67" s="159">
        <f>D65-D57</f>
        <v>-1311374460</v>
      </c>
    </row>
    <row r="68" spans="1:4" ht="16" thickBot="1">
      <c r="A68" s="167"/>
      <c r="B68" s="168"/>
      <c r="C68" s="168"/>
      <c r="D68" s="168"/>
    </row>
    <row r="69" ht="16" thickBot="1"/>
    <row r="70" spans="1:4" ht="15.75">
      <c r="A70" s="176" t="s">
        <v>447</v>
      </c>
      <c r="B70" s="178" t="s">
        <v>466</v>
      </c>
      <c r="C70" s="176" t="s">
        <v>10</v>
      </c>
      <c r="D70" s="178" t="s">
        <v>454</v>
      </c>
    </row>
    <row r="71" spans="1:4" ht="16" thickBot="1">
      <c r="A71" s="177"/>
      <c r="B71" s="179"/>
      <c r="C71" s="177"/>
      <c r="D71" s="179"/>
    </row>
    <row r="72" spans="1:4" ht="15.75">
      <c r="A72" s="154"/>
      <c r="B72" s="154"/>
      <c r="C72" s="154"/>
      <c r="D72" s="154"/>
    </row>
    <row r="73" spans="1:4" ht="15.75">
      <c r="A73" s="162" t="s">
        <v>436</v>
      </c>
      <c r="B73" s="158">
        <f>B13</f>
        <v>38504763916.91</v>
      </c>
      <c r="C73" s="158">
        <f>C13</f>
        <v>48841834198</v>
      </c>
      <c r="D73" s="158">
        <f>D13</f>
        <v>48841834198</v>
      </c>
    </row>
    <row r="74" spans="1:4" ht="24">
      <c r="A74" s="163" t="s">
        <v>467</v>
      </c>
      <c r="B74" s="158">
        <f>B75-B76</f>
        <v>-174456737.59</v>
      </c>
      <c r="C74" s="158">
        <f>C75-C76</f>
        <v>-174457186</v>
      </c>
      <c r="D74" s="158">
        <f>D75-D76</f>
        <v>-174457186</v>
      </c>
    </row>
    <row r="75" spans="1:4" ht="24">
      <c r="A75" s="142" t="s">
        <v>457</v>
      </c>
      <c r="B75" s="158">
        <v>0</v>
      </c>
      <c r="C75" s="158">
        <v>0</v>
      </c>
      <c r="D75" s="158">
        <v>0</v>
      </c>
    </row>
    <row r="76" spans="1:4" ht="15.75">
      <c r="A76" s="142" t="s">
        <v>460</v>
      </c>
      <c r="B76" s="158">
        <f>B48</f>
        <v>174456737.59</v>
      </c>
      <c r="C76" s="158">
        <f>C48</f>
        <v>174457186</v>
      </c>
      <c r="D76" s="158">
        <f>D48</f>
        <v>174457186</v>
      </c>
    </row>
    <row r="77" spans="1:4" ht="15.75">
      <c r="A77" s="162"/>
      <c r="B77" s="158"/>
      <c r="C77" s="158"/>
      <c r="D77" s="158"/>
    </row>
    <row r="78" spans="1:4" ht="15.75">
      <c r="A78" s="163" t="s">
        <v>468</v>
      </c>
      <c r="B78" s="158">
        <f>B18</f>
        <v>38330307179.32001</v>
      </c>
      <c r="C78" s="158">
        <f>C18</f>
        <v>46500936038</v>
      </c>
      <c r="D78" s="158">
        <f>D18</f>
        <v>46033858919</v>
      </c>
    </row>
    <row r="79" spans="1:4" ht="15.75">
      <c r="A79" s="162"/>
      <c r="B79" s="158"/>
      <c r="C79" s="158"/>
      <c r="D79" s="158"/>
    </row>
    <row r="80" spans="1:4" ht="24">
      <c r="A80" s="163" t="s">
        <v>443</v>
      </c>
      <c r="B80" s="158">
        <v>0</v>
      </c>
      <c r="C80" s="158">
        <v>0</v>
      </c>
      <c r="D80" s="158">
        <v>0</v>
      </c>
    </row>
    <row r="81" spans="1:4" ht="15.75">
      <c r="A81" s="162"/>
      <c r="B81" s="158"/>
      <c r="C81" s="158"/>
      <c r="D81" s="158"/>
    </row>
    <row r="82" spans="1:4" ht="24">
      <c r="A82" s="165" t="s">
        <v>469</v>
      </c>
      <c r="B82" s="159">
        <f>B73+B74-B78+B80</f>
        <v>0</v>
      </c>
      <c r="C82" s="159">
        <f>C73+C74-C78+C80</f>
        <v>2166440974</v>
      </c>
      <c r="D82" s="159">
        <f>D73+D74-D78+D80</f>
        <v>2633518093</v>
      </c>
    </row>
    <row r="83" spans="1:4" ht="15.75">
      <c r="A83" s="166"/>
      <c r="B83" s="159"/>
      <c r="C83" s="159"/>
      <c r="D83" s="159"/>
    </row>
    <row r="84" spans="1:4" ht="24">
      <c r="A84" s="165" t="s">
        <v>470</v>
      </c>
      <c r="B84" s="159">
        <f>B82-B74</f>
        <v>174456737.59</v>
      </c>
      <c r="C84" s="159">
        <f>C82-C74</f>
        <v>2340898160</v>
      </c>
      <c r="D84" s="159">
        <f>D82-D74</f>
        <v>2807975279</v>
      </c>
    </row>
    <row r="85" spans="1:4" ht="16" thickBot="1">
      <c r="A85" s="167"/>
      <c r="B85" s="160"/>
      <c r="C85" s="160"/>
      <c r="D85" s="160"/>
    </row>
    <row r="87" ht="15.75">
      <c r="B87" s="169"/>
    </row>
    <row r="88" ht="19.5" customHeight="1" hidden="1"/>
    <row r="89" ht="28.5" customHeight="1" hidden="1"/>
    <row r="90" ht="15.75" hidden="1"/>
    <row r="91" ht="15.75" hidden="1"/>
    <row r="92" ht="10.25" customHeight="1" hidden="1"/>
    <row r="93" ht="10.25" customHeight="1" hidden="1"/>
    <row r="94" ht="9" customHeight="1" hidden="1"/>
    <row r="95" spans="1:4" s="172" customFormat="1" ht="17.25" customHeight="1" hidden="1">
      <c r="A95" s="170" t="s">
        <v>74</v>
      </c>
      <c r="B95" s="171"/>
      <c r="C95" s="171"/>
      <c r="D95" s="171"/>
    </row>
    <row r="96" spans="1:4" s="172" customFormat="1" ht="51" customHeight="1" hidden="1">
      <c r="A96" s="192" t="s">
        <v>471</v>
      </c>
      <c r="B96" s="192"/>
      <c r="C96" s="192"/>
      <c r="D96" s="192"/>
    </row>
    <row r="97" spans="1:4" s="172" customFormat="1" ht="36.75" customHeight="1" hidden="1">
      <c r="A97" s="192" t="s">
        <v>472</v>
      </c>
      <c r="B97" s="192"/>
      <c r="C97" s="192"/>
      <c r="D97" s="192"/>
    </row>
    <row r="98" spans="1:4" s="172" customFormat="1" ht="56.25" customHeight="1" hidden="1">
      <c r="A98" s="192" t="s">
        <v>473</v>
      </c>
      <c r="B98" s="192"/>
      <c r="C98" s="192"/>
      <c r="D98" s="192"/>
    </row>
    <row r="99" spans="1:4" s="172" customFormat="1" ht="19.5" customHeight="1" hidden="1">
      <c r="A99" s="192" t="s">
        <v>474</v>
      </c>
      <c r="B99" s="192"/>
      <c r="C99" s="192"/>
      <c r="D99" s="192"/>
    </row>
    <row r="100" ht="15.75" hidden="1"/>
    <row r="101" ht="15.75" hidden="1"/>
    <row r="102" ht="15.75" hidden="1"/>
    <row r="103" ht="15.75" hidden="1"/>
    <row r="104" ht="15.75" hidden="1"/>
    <row r="105" ht="15.75" hidden="1"/>
    <row r="106" ht="15.75" hidden="1"/>
    <row r="107" ht="15.75" hidden="1"/>
    <row r="108" ht="15.75" hidden="1"/>
    <row r="109" ht="2.25" customHeight="1"/>
    <row r="110" ht="5.25" customHeight="1"/>
    <row r="111" ht="15"/>
    <row r="112" ht="15"/>
    <row r="113" ht="15"/>
  </sheetData>
  <mergeCells count="25">
    <mergeCell ref="D40:D41"/>
    <mergeCell ref="A98:D98"/>
    <mergeCell ref="A99:D99"/>
    <mergeCell ref="A70:A71"/>
    <mergeCell ref="B70:B71"/>
    <mergeCell ref="C70:C71"/>
    <mergeCell ref="D70:D71"/>
    <mergeCell ref="A96:D96"/>
    <mergeCell ref="A97:D97"/>
    <mergeCell ref="A53:A54"/>
    <mergeCell ref="B53:B54"/>
    <mergeCell ref="C53:C54"/>
    <mergeCell ref="D53:D54"/>
    <mergeCell ref="A3:D3"/>
    <mergeCell ref="A4:D4"/>
    <mergeCell ref="A5:D5"/>
    <mergeCell ref="A6:D6"/>
    <mergeCell ref="A8:A9"/>
    <mergeCell ref="B8:B9"/>
    <mergeCell ref="C8:C9"/>
    <mergeCell ref="D8:D9"/>
    <mergeCell ref="A30:D30"/>
    <mergeCell ref="A40:A41"/>
    <mergeCell ref="B40:B41"/>
    <mergeCell ref="C40:C41"/>
  </mergeCells>
  <printOptions horizontalCentered="1"/>
  <pageMargins left="0.5118110236220472" right="0.5118110236220472" top="0.15748031496062992" bottom="0.1968503937007874"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E1299-EE41-D141-A0BB-1460C61E8435}">
  <sheetPr>
    <tabColor rgb="FFFFFF00"/>
  </sheetPr>
  <dimension ref="A7:K100"/>
  <sheetViews>
    <sheetView zoomScale="130" zoomScaleNormal="130" workbookViewId="0" topLeftCell="A1">
      <selection activeCell="I12" sqref="A8:I14"/>
    </sheetView>
  </sheetViews>
  <sheetFormatPr defaultColWidth="11.50390625" defaultRowHeight="15.75"/>
  <cols>
    <col min="1" max="2" width="1.625" style="1" customWidth="1"/>
    <col min="3" max="3" width="30.625" style="1" customWidth="1"/>
    <col min="4" max="9" width="12.625" style="1" customWidth="1"/>
    <col min="10" max="10" width="13.00390625" style="3" bestFit="1" customWidth="1"/>
    <col min="11" max="11" width="13.50390625" style="4" bestFit="1" customWidth="1"/>
    <col min="12" max="256" width="11.50390625" style="1" customWidth="1"/>
    <col min="257" max="258" width="1.625" style="1" customWidth="1"/>
    <col min="259" max="259" width="30.625" style="1" customWidth="1"/>
    <col min="260" max="265" width="12.625" style="1" customWidth="1"/>
    <col min="266" max="266" width="13.00390625" style="1" bestFit="1" customWidth="1"/>
    <col min="267" max="267" width="13.50390625" style="1" bestFit="1" customWidth="1"/>
    <col min="268" max="512" width="11.50390625" style="1" customWidth="1"/>
    <col min="513" max="514" width="1.625" style="1" customWidth="1"/>
    <col min="515" max="515" width="30.625" style="1" customWidth="1"/>
    <col min="516" max="521" width="12.625" style="1" customWidth="1"/>
    <col min="522" max="522" width="13.00390625" style="1" bestFit="1" customWidth="1"/>
    <col min="523" max="523" width="13.50390625" style="1" bestFit="1" customWidth="1"/>
    <col min="524" max="768" width="11.50390625" style="1" customWidth="1"/>
    <col min="769" max="770" width="1.625" style="1" customWidth="1"/>
    <col min="771" max="771" width="30.625" style="1" customWidth="1"/>
    <col min="772" max="777" width="12.625" style="1" customWidth="1"/>
    <col min="778" max="778" width="13.00390625" style="1" bestFit="1" customWidth="1"/>
    <col min="779" max="779" width="13.50390625" style="1" bestFit="1" customWidth="1"/>
    <col min="780" max="1024" width="11.50390625" style="1" customWidth="1"/>
    <col min="1025" max="1026" width="1.625" style="1" customWidth="1"/>
    <col min="1027" max="1027" width="30.625" style="1" customWidth="1"/>
    <col min="1028" max="1033" width="12.625" style="1" customWidth="1"/>
    <col min="1034" max="1034" width="13.00390625" style="1" bestFit="1" customWidth="1"/>
    <col min="1035" max="1035" width="13.50390625" style="1" bestFit="1" customWidth="1"/>
    <col min="1036" max="1280" width="11.50390625" style="1" customWidth="1"/>
    <col min="1281" max="1282" width="1.625" style="1" customWidth="1"/>
    <col min="1283" max="1283" width="30.625" style="1" customWidth="1"/>
    <col min="1284" max="1289" width="12.625" style="1" customWidth="1"/>
    <col min="1290" max="1290" width="13.00390625" style="1" bestFit="1" customWidth="1"/>
    <col min="1291" max="1291" width="13.50390625" style="1" bestFit="1" customWidth="1"/>
    <col min="1292" max="1536" width="11.50390625" style="1" customWidth="1"/>
    <col min="1537" max="1538" width="1.625" style="1" customWidth="1"/>
    <col min="1539" max="1539" width="30.625" style="1" customWidth="1"/>
    <col min="1540" max="1545" width="12.625" style="1" customWidth="1"/>
    <col min="1546" max="1546" width="13.00390625" style="1" bestFit="1" customWidth="1"/>
    <col min="1547" max="1547" width="13.50390625" style="1" bestFit="1" customWidth="1"/>
    <col min="1548" max="1792" width="11.50390625" style="1" customWidth="1"/>
    <col min="1793" max="1794" width="1.625" style="1" customWidth="1"/>
    <col min="1795" max="1795" width="30.625" style="1" customWidth="1"/>
    <col min="1796" max="1801" width="12.625" style="1" customWidth="1"/>
    <col min="1802" max="1802" width="13.00390625" style="1" bestFit="1" customWidth="1"/>
    <col min="1803" max="1803" width="13.50390625" style="1" bestFit="1" customWidth="1"/>
    <col min="1804" max="2048" width="11.50390625" style="1" customWidth="1"/>
    <col min="2049" max="2050" width="1.625" style="1" customWidth="1"/>
    <col min="2051" max="2051" width="30.625" style="1" customWidth="1"/>
    <col min="2052" max="2057" width="12.625" style="1" customWidth="1"/>
    <col min="2058" max="2058" width="13.00390625" style="1" bestFit="1" customWidth="1"/>
    <col min="2059" max="2059" width="13.50390625" style="1" bestFit="1" customWidth="1"/>
    <col min="2060" max="2304" width="11.50390625" style="1" customWidth="1"/>
    <col min="2305" max="2306" width="1.625" style="1" customWidth="1"/>
    <col min="2307" max="2307" width="30.625" style="1" customWidth="1"/>
    <col min="2308" max="2313" width="12.625" style="1" customWidth="1"/>
    <col min="2314" max="2314" width="13.00390625" style="1" bestFit="1" customWidth="1"/>
    <col min="2315" max="2315" width="13.50390625" style="1" bestFit="1" customWidth="1"/>
    <col min="2316" max="2560" width="11.50390625" style="1" customWidth="1"/>
    <col min="2561" max="2562" width="1.625" style="1" customWidth="1"/>
    <col min="2563" max="2563" width="30.625" style="1" customWidth="1"/>
    <col min="2564" max="2569" width="12.625" style="1" customWidth="1"/>
    <col min="2570" max="2570" width="13.00390625" style="1" bestFit="1" customWidth="1"/>
    <col min="2571" max="2571" width="13.50390625" style="1" bestFit="1" customWidth="1"/>
    <col min="2572" max="2816" width="11.50390625" style="1" customWidth="1"/>
    <col min="2817" max="2818" width="1.625" style="1" customWidth="1"/>
    <col min="2819" max="2819" width="30.625" style="1" customWidth="1"/>
    <col min="2820" max="2825" width="12.625" style="1" customWidth="1"/>
    <col min="2826" max="2826" width="13.00390625" style="1" bestFit="1" customWidth="1"/>
    <col min="2827" max="2827" width="13.50390625" style="1" bestFit="1" customWidth="1"/>
    <col min="2828" max="3072" width="11.50390625" style="1" customWidth="1"/>
    <col min="3073" max="3074" width="1.625" style="1" customWidth="1"/>
    <col min="3075" max="3075" width="30.625" style="1" customWidth="1"/>
    <col min="3076" max="3081" width="12.625" style="1" customWidth="1"/>
    <col min="3082" max="3082" width="13.00390625" style="1" bestFit="1" customWidth="1"/>
    <col min="3083" max="3083" width="13.50390625" style="1" bestFit="1" customWidth="1"/>
    <col min="3084" max="3328" width="11.50390625" style="1" customWidth="1"/>
    <col min="3329" max="3330" width="1.625" style="1" customWidth="1"/>
    <col min="3331" max="3331" width="30.625" style="1" customWidth="1"/>
    <col min="3332" max="3337" width="12.625" style="1" customWidth="1"/>
    <col min="3338" max="3338" width="13.00390625" style="1" bestFit="1" customWidth="1"/>
    <col min="3339" max="3339" width="13.50390625" style="1" bestFit="1" customWidth="1"/>
    <col min="3340" max="3584" width="11.50390625" style="1" customWidth="1"/>
    <col min="3585" max="3586" width="1.625" style="1" customWidth="1"/>
    <col min="3587" max="3587" width="30.625" style="1" customWidth="1"/>
    <col min="3588" max="3593" width="12.625" style="1" customWidth="1"/>
    <col min="3594" max="3594" width="13.00390625" style="1" bestFit="1" customWidth="1"/>
    <col min="3595" max="3595" width="13.50390625" style="1" bestFit="1" customWidth="1"/>
    <col min="3596" max="3840" width="11.50390625" style="1" customWidth="1"/>
    <col min="3841" max="3842" width="1.625" style="1" customWidth="1"/>
    <col min="3843" max="3843" width="30.625" style="1" customWidth="1"/>
    <col min="3844" max="3849" width="12.625" style="1" customWidth="1"/>
    <col min="3850" max="3850" width="13.00390625" style="1" bestFit="1" customWidth="1"/>
    <col min="3851" max="3851" width="13.50390625" style="1" bestFit="1" customWidth="1"/>
    <col min="3852" max="4096" width="11.50390625" style="1" customWidth="1"/>
    <col min="4097" max="4098" width="1.625" style="1" customWidth="1"/>
    <col min="4099" max="4099" width="30.625" style="1" customWidth="1"/>
    <col min="4100" max="4105" width="12.625" style="1" customWidth="1"/>
    <col min="4106" max="4106" width="13.00390625" style="1" bestFit="1" customWidth="1"/>
    <col min="4107" max="4107" width="13.50390625" style="1" bestFit="1" customWidth="1"/>
    <col min="4108" max="4352" width="11.50390625" style="1" customWidth="1"/>
    <col min="4353" max="4354" width="1.625" style="1" customWidth="1"/>
    <col min="4355" max="4355" width="30.625" style="1" customWidth="1"/>
    <col min="4356" max="4361" width="12.625" style="1" customWidth="1"/>
    <col min="4362" max="4362" width="13.00390625" style="1" bestFit="1" customWidth="1"/>
    <col min="4363" max="4363" width="13.50390625" style="1" bestFit="1" customWidth="1"/>
    <col min="4364" max="4608" width="11.50390625" style="1" customWidth="1"/>
    <col min="4609" max="4610" width="1.625" style="1" customWidth="1"/>
    <col min="4611" max="4611" width="30.625" style="1" customWidth="1"/>
    <col min="4612" max="4617" width="12.625" style="1" customWidth="1"/>
    <col min="4618" max="4618" width="13.00390625" style="1" bestFit="1" customWidth="1"/>
    <col min="4619" max="4619" width="13.50390625" style="1" bestFit="1" customWidth="1"/>
    <col min="4620" max="4864" width="11.50390625" style="1" customWidth="1"/>
    <col min="4865" max="4866" width="1.625" style="1" customWidth="1"/>
    <col min="4867" max="4867" width="30.625" style="1" customWidth="1"/>
    <col min="4868" max="4873" width="12.625" style="1" customWidth="1"/>
    <col min="4874" max="4874" width="13.00390625" style="1" bestFit="1" customWidth="1"/>
    <col min="4875" max="4875" width="13.50390625" style="1" bestFit="1" customWidth="1"/>
    <col min="4876" max="5120" width="11.50390625" style="1" customWidth="1"/>
    <col min="5121" max="5122" width="1.625" style="1" customWidth="1"/>
    <col min="5123" max="5123" width="30.625" style="1" customWidth="1"/>
    <col min="5124" max="5129" width="12.625" style="1" customWidth="1"/>
    <col min="5130" max="5130" width="13.00390625" style="1" bestFit="1" customWidth="1"/>
    <col min="5131" max="5131" width="13.50390625" style="1" bestFit="1" customWidth="1"/>
    <col min="5132" max="5376" width="11.50390625" style="1" customWidth="1"/>
    <col min="5377" max="5378" width="1.625" style="1" customWidth="1"/>
    <col min="5379" max="5379" width="30.625" style="1" customWidth="1"/>
    <col min="5380" max="5385" width="12.625" style="1" customWidth="1"/>
    <col min="5386" max="5386" width="13.00390625" style="1" bestFit="1" customWidth="1"/>
    <col min="5387" max="5387" width="13.50390625" style="1" bestFit="1" customWidth="1"/>
    <col min="5388" max="5632" width="11.50390625" style="1" customWidth="1"/>
    <col min="5633" max="5634" width="1.625" style="1" customWidth="1"/>
    <col min="5635" max="5635" width="30.625" style="1" customWidth="1"/>
    <col min="5636" max="5641" width="12.625" style="1" customWidth="1"/>
    <col min="5642" max="5642" width="13.00390625" style="1" bestFit="1" customWidth="1"/>
    <col min="5643" max="5643" width="13.50390625" style="1" bestFit="1" customWidth="1"/>
    <col min="5644" max="5888" width="11.50390625" style="1" customWidth="1"/>
    <col min="5889" max="5890" width="1.625" style="1" customWidth="1"/>
    <col min="5891" max="5891" width="30.625" style="1" customWidth="1"/>
    <col min="5892" max="5897" width="12.625" style="1" customWidth="1"/>
    <col min="5898" max="5898" width="13.00390625" style="1" bestFit="1" customWidth="1"/>
    <col min="5899" max="5899" width="13.50390625" style="1" bestFit="1" customWidth="1"/>
    <col min="5900" max="6144" width="11.50390625" style="1" customWidth="1"/>
    <col min="6145" max="6146" width="1.625" style="1" customWidth="1"/>
    <col min="6147" max="6147" width="30.625" style="1" customWidth="1"/>
    <col min="6148" max="6153" width="12.625" style="1" customWidth="1"/>
    <col min="6154" max="6154" width="13.00390625" style="1" bestFit="1" customWidth="1"/>
    <col min="6155" max="6155" width="13.50390625" style="1" bestFit="1" customWidth="1"/>
    <col min="6156" max="6400" width="11.50390625" style="1" customWidth="1"/>
    <col min="6401" max="6402" width="1.625" style="1" customWidth="1"/>
    <col min="6403" max="6403" width="30.625" style="1" customWidth="1"/>
    <col min="6404" max="6409" width="12.625" style="1" customWidth="1"/>
    <col min="6410" max="6410" width="13.00390625" style="1" bestFit="1" customWidth="1"/>
    <col min="6411" max="6411" width="13.50390625" style="1" bestFit="1" customWidth="1"/>
    <col min="6412" max="6656" width="11.50390625" style="1" customWidth="1"/>
    <col min="6657" max="6658" width="1.625" style="1" customWidth="1"/>
    <col min="6659" max="6659" width="30.625" style="1" customWidth="1"/>
    <col min="6660" max="6665" width="12.625" style="1" customWidth="1"/>
    <col min="6666" max="6666" width="13.00390625" style="1" bestFit="1" customWidth="1"/>
    <col min="6667" max="6667" width="13.50390625" style="1" bestFit="1" customWidth="1"/>
    <col min="6668" max="6912" width="11.50390625" style="1" customWidth="1"/>
    <col min="6913" max="6914" width="1.625" style="1" customWidth="1"/>
    <col min="6915" max="6915" width="30.625" style="1" customWidth="1"/>
    <col min="6916" max="6921" width="12.625" style="1" customWidth="1"/>
    <col min="6922" max="6922" width="13.00390625" style="1" bestFit="1" customWidth="1"/>
    <col min="6923" max="6923" width="13.50390625" style="1" bestFit="1" customWidth="1"/>
    <col min="6924" max="7168" width="11.50390625" style="1" customWidth="1"/>
    <col min="7169" max="7170" width="1.625" style="1" customWidth="1"/>
    <col min="7171" max="7171" width="30.625" style="1" customWidth="1"/>
    <col min="7172" max="7177" width="12.625" style="1" customWidth="1"/>
    <col min="7178" max="7178" width="13.00390625" style="1" bestFit="1" customWidth="1"/>
    <col min="7179" max="7179" width="13.50390625" style="1" bestFit="1" customWidth="1"/>
    <col min="7180" max="7424" width="11.50390625" style="1" customWidth="1"/>
    <col min="7425" max="7426" width="1.625" style="1" customWidth="1"/>
    <col min="7427" max="7427" width="30.625" style="1" customWidth="1"/>
    <col min="7428" max="7433" width="12.625" style="1" customWidth="1"/>
    <col min="7434" max="7434" width="13.00390625" style="1" bestFit="1" customWidth="1"/>
    <col min="7435" max="7435" width="13.50390625" style="1" bestFit="1" customWidth="1"/>
    <col min="7436" max="7680" width="11.50390625" style="1" customWidth="1"/>
    <col min="7681" max="7682" width="1.625" style="1" customWidth="1"/>
    <col min="7683" max="7683" width="30.625" style="1" customWidth="1"/>
    <col min="7684" max="7689" width="12.625" style="1" customWidth="1"/>
    <col min="7690" max="7690" width="13.00390625" style="1" bestFit="1" customWidth="1"/>
    <col min="7691" max="7691" width="13.50390625" style="1" bestFit="1" customWidth="1"/>
    <col min="7692" max="7936" width="11.50390625" style="1" customWidth="1"/>
    <col min="7937" max="7938" width="1.625" style="1" customWidth="1"/>
    <col min="7939" max="7939" width="30.625" style="1" customWidth="1"/>
    <col min="7940" max="7945" width="12.625" style="1" customWidth="1"/>
    <col min="7946" max="7946" width="13.00390625" style="1" bestFit="1" customWidth="1"/>
    <col min="7947" max="7947" width="13.50390625" style="1" bestFit="1" customWidth="1"/>
    <col min="7948" max="8192" width="11.50390625" style="1" customWidth="1"/>
    <col min="8193" max="8194" width="1.625" style="1" customWidth="1"/>
    <col min="8195" max="8195" width="30.625" style="1" customWidth="1"/>
    <col min="8196" max="8201" width="12.625" style="1" customWidth="1"/>
    <col min="8202" max="8202" width="13.00390625" style="1" bestFit="1" customWidth="1"/>
    <col min="8203" max="8203" width="13.50390625" style="1" bestFit="1" customWidth="1"/>
    <col min="8204" max="8448" width="11.50390625" style="1" customWidth="1"/>
    <col min="8449" max="8450" width="1.625" style="1" customWidth="1"/>
    <col min="8451" max="8451" width="30.625" style="1" customWidth="1"/>
    <col min="8452" max="8457" width="12.625" style="1" customWidth="1"/>
    <col min="8458" max="8458" width="13.00390625" style="1" bestFit="1" customWidth="1"/>
    <col min="8459" max="8459" width="13.50390625" style="1" bestFit="1" customWidth="1"/>
    <col min="8460" max="8704" width="11.50390625" style="1" customWidth="1"/>
    <col min="8705" max="8706" width="1.625" style="1" customWidth="1"/>
    <col min="8707" max="8707" width="30.625" style="1" customWidth="1"/>
    <col min="8708" max="8713" width="12.625" style="1" customWidth="1"/>
    <col min="8714" max="8714" width="13.00390625" style="1" bestFit="1" customWidth="1"/>
    <col min="8715" max="8715" width="13.50390625" style="1" bestFit="1" customWidth="1"/>
    <col min="8716" max="8960" width="11.50390625" style="1" customWidth="1"/>
    <col min="8961" max="8962" width="1.625" style="1" customWidth="1"/>
    <col min="8963" max="8963" width="30.625" style="1" customWidth="1"/>
    <col min="8964" max="8969" width="12.625" style="1" customWidth="1"/>
    <col min="8970" max="8970" width="13.00390625" style="1" bestFit="1" customWidth="1"/>
    <col min="8971" max="8971" width="13.50390625" style="1" bestFit="1" customWidth="1"/>
    <col min="8972" max="9216" width="11.50390625" style="1" customWidth="1"/>
    <col min="9217" max="9218" width="1.625" style="1" customWidth="1"/>
    <col min="9219" max="9219" width="30.625" style="1" customWidth="1"/>
    <col min="9220" max="9225" width="12.625" style="1" customWidth="1"/>
    <col min="9226" max="9226" width="13.00390625" style="1" bestFit="1" customWidth="1"/>
    <col min="9227" max="9227" width="13.50390625" style="1" bestFit="1" customWidth="1"/>
    <col min="9228" max="9472" width="11.50390625" style="1" customWidth="1"/>
    <col min="9473" max="9474" width="1.625" style="1" customWidth="1"/>
    <col min="9475" max="9475" width="30.625" style="1" customWidth="1"/>
    <col min="9476" max="9481" width="12.625" style="1" customWidth="1"/>
    <col min="9482" max="9482" width="13.00390625" style="1" bestFit="1" customWidth="1"/>
    <col min="9483" max="9483" width="13.50390625" style="1" bestFit="1" customWidth="1"/>
    <col min="9484" max="9728" width="11.50390625" style="1" customWidth="1"/>
    <col min="9729" max="9730" width="1.625" style="1" customWidth="1"/>
    <col min="9731" max="9731" width="30.625" style="1" customWidth="1"/>
    <col min="9732" max="9737" width="12.625" style="1" customWidth="1"/>
    <col min="9738" max="9738" width="13.00390625" style="1" bestFit="1" customWidth="1"/>
    <col min="9739" max="9739" width="13.50390625" style="1" bestFit="1" customWidth="1"/>
    <col min="9740" max="9984" width="11.50390625" style="1" customWidth="1"/>
    <col min="9985" max="9986" width="1.625" style="1" customWidth="1"/>
    <col min="9987" max="9987" width="30.625" style="1" customWidth="1"/>
    <col min="9988" max="9993" width="12.625" style="1" customWidth="1"/>
    <col min="9994" max="9994" width="13.00390625" style="1" bestFit="1" customWidth="1"/>
    <col min="9995" max="9995" width="13.50390625" style="1" bestFit="1" customWidth="1"/>
    <col min="9996" max="10240" width="11.50390625" style="1" customWidth="1"/>
    <col min="10241" max="10242" width="1.625" style="1" customWidth="1"/>
    <col min="10243" max="10243" width="30.625" style="1" customWidth="1"/>
    <col min="10244" max="10249" width="12.625" style="1" customWidth="1"/>
    <col min="10250" max="10250" width="13.00390625" style="1" bestFit="1" customWidth="1"/>
    <col min="10251" max="10251" width="13.50390625" style="1" bestFit="1" customWidth="1"/>
    <col min="10252" max="10496" width="11.50390625" style="1" customWidth="1"/>
    <col min="10497" max="10498" width="1.625" style="1" customWidth="1"/>
    <col min="10499" max="10499" width="30.625" style="1" customWidth="1"/>
    <col min="10500" max="10505" width="12.625" style="1" customWidth="1"/>
    <col min="10506" max="10506" width="13.00390625" style="1" bestFit="1" customWidth="1"/>
    <col min="10507" max="10507" width="13.50390625" style="1" bestFit="1" customWidth="1"/>
    <col min="10508" max="10752" width="11.50390625" style="1" customWidth="1"/>
    <col min="10753" max="10754" width="1.625" style="1" customWidth="1"/>
    <col min="10755" max="10755" width="30.625" style="1" customWidth="1"/>
    <col min="10756" max="10761" width="12.625" style="1" customWidth="1"/>
    <col min="10762" max="10762" width="13.00390625" style="1" bestFit="1" customWidth="1"/>
    <col min="10763" max="10763" width="13.50390625" style="1" bestFit="1" customWidth="1"/>
    <col min="10764" max="11008" width="11.50390625" style="1" customWidth="1"/>
    <col min="11009" max="11010" width="1.625" style="1" customWidth="1"/>
    <col min="11011" max="11011" width="30.625" style="1" customWidth="1"/>
    <col min="11012" max="11017" width="12.625" style="1" customWidth="1"/>
    <col min="11018" max="11018" width="13.00390625" style="1" bestFit="1" customWidth="1"/>
    <col min="11019" max="11019" width="13.50390625" style="1" bestFit="1" customWidth="1"/>
    <col min="11020" max="11264" width="11.50390625" style="1" customWidth="1"/>
    <col min="11265" max="11266" width="1.625" style="1" customWidth="1"/>
    <col min="11267" max="11267" width="30.625" style="1" customWidth="1"/>
    <col min="11268" max="11273" width="12.625" style="1" customWidth="1"/>
    <col min="11274" max="11274" width="13.00390625" style="1" bestFit="1" customWidth="1"/>
    <col min="11275" max="11275" width="13.50390625" style="1" bestFit="1" customWidth="1"/>
    <col min="11276" max="11520" width="11.50390625" style="1" customWidth="1"/>
    <col min="11521" max="11522" width="1.625" style="1" customWidth="1"/>
    <col min="11523" max="11523" width="30.625" style="1" customWidth="1"/>
    <col min="11524" max="11529" width="12.625" style="1" customWidth="1"/>
    <col min="11530" max="11530" width="13.00390625" style="1" bestFit="1" customWidth="1"/>
    <col min="11531" max="11531" width="13.50390625" style="1" bestFit="1" customWidth="1"/>
    <col min="11532" max="11776" width="11.50390625" style="1" customWidth="1"/>
    <col min="11777" max="11778" width="1.625" style="1" customWidth="1"/>
    <col min="11779" max="11779" width="30.625" style="1" customWidth="1"/>
    <col min="11780" max="11785" width="12.625" style="1" customWidth="1"/>
    <col min="11786" max="11786" width="13.00390625" style="1" bestFit="1" customWidth="1"/>
    <col min="11787" max="11787" width="13.50390625" style="1" bestFit="1" customWidth="1"/>
    <col min="11788" max="12032" width="11.50390625" style="1" customWidth="1"/>
    <col min="12033" max="12034" width="1.625" style="1" customWidth="1"/>
    <col min="12035" max="12035" width="30.625" style="1" customWidth="1"/>
    <col min="12036" max="12041" width="12.625" style="1" customWidth="1"/>
    <col min="12042" max="12042" width="13.00390625" style="1" bestFit="1" customWidth="1"/>
    <col min="12043" max="12043" width="13.50390625" style="1" bestFit="1" customWidth="1"/>
    <col min="12044" max="12288" width="11.50390625" style="1" customWidth="1"/>
    <col min="12289" max="12290" width="1.625" style="1" customWidth="1"/>
    <col min="12291" max="12291" width="30.625" style="1" customWidth="1"/>
    <col min="12292" max="12297" width="12.625" style="1" customWidth="1"/>
    <col min="12298" max="12298" width="13.00390625" style="1" bestFit="1" customWidth="1"/>
    <col min="12299" max="12299" width="13.50390625" style="1" bestFit="1" customWidth="1"/>
    <col min="12300" max="12544" width="11.50390625" style="1" customWidth="1"/>
    <col min="12545" max="12546" width="1.625" style="1" customWidth="1"/>
    <col min="12547" max="12547" width="30.625" style="1" customWidth="1"/>
    <col min="12548" max="12553" width="12.625" style="1" customWidth="1"/>
    <col min="12554" max="12554" width="13.00390625" style="1" bestFit="1" customWidth="1"/>
    <col min="12555" max="12555" width="13.50390625" style="1" bestFit="1" customWidth="1"/>
    <col min="12556" max="12800" width="11.50390625" style="1" customWidth="1"/>
    <col min="12801" max="12802" width="1.625" style="1" customWidth="1"/>
    <col min="12803" max="12803" width="30.625" style="1" customWidth="1"/>
    <col min="12804" max="12809" width="12.625" style="1" customWidth="1"/>
    <col min="12810" max="12810" width="13.00390625" style="1" bestFit="1" customWidth="1"/>
    <col min="12811" max="12811" width="13.50390625" style="1" bestFit="1" customWidth="1"/>
    <col min="12812" max="13056" width="11.50390625" style="1" customWidth="1"/>
    <col min="13057" max="13058" width="1.625" style="1" customWidth="1"/>
    <col min="13059" max="13059" width="30.625" style="1" customWidth="1"/>
    <col min="13060" max="13065" width="12.625" style="1" customWidth="1"/>
    <col min="13066" max="13066" width="13.00390625" style="1" bestFit="1" customWidth="1"/>
    <col min="13067" max="13067" width="13.50390625" style="1" bestFit="1" customWidth="1"/>
    <col min="13068" max="13312" width="11.50390625" style="1" customWidth="1"/>
    <col min="13313" max="13314" width="1.625" style="1" customWidth="1"/>
    <col min="13315" max="13315" width="30.625" style="1" customWidth="1"/>
    <col min="13316" max="13321" width="12.625" style="1" customWidth="1"/>
    <col min="13322" max="13322" width="13.00390625" style="1" bestFit="1" customWidth="1"/>
    <col min="13323" max="13323" width="13.50390625" style="1" bestFit="1" customWidth="1"/>
    <col min="13324" max="13568" width="11.50390625" style="1" customWidth="1"/>
    <col min="13569" max="13570" width="1.625" style="1" customWidth="1"/>
    <col min="13571" max="13571" width="30.625" style="1" customWidth="1"/>
    <col min="13572" max="13577" width="12.625" style="1" customWidth="1"/>
    <col min="13578" max="13578" width="13.00390625" style="1" bestFit="1" customWidth="1"/>
    <col min="13579" max="13579" width="13.50390625" style="1" bestFit="1" customWidth="1"/>
    <col min="13580" max="13824" width="11.50390625" style="1" customWidth="1"/>
    <col min="13825" max="13826" width="1.625" style="1" customWidth="1"/>
    <col min="13827" max="13827" width="30.625" style="1" customWidth="1"/>
    <col min="13828" max="13833" width="12.625" style="1" customWidth="1"/>
    <col min="13834" max="13834" width="13.00390625" style="1" bestFit="1" customWidth="1"/>
    <col min="13835" max="13835" width="13.50390625" style="1" bestFit="1" customWidth="1"/>
    <col min="13836" max="14080" width="11.50390625" style="1" customWidth="1"/>
    <col min="14081" max="14082" width="1.625" style="1" customWidth="1"/>
    <col min="14083" max="14083" width="30.625" style="1" customWidth="1"/>
    <col min="14084" max="14089" width="12.625" style="1" customWidth="1"/>
    <col min="14090" max="14090" width="13.00390625" style="1" bestFit="1" customWidth="1"/>
    <col min="14091" max="14091" width="13.50390625" style="1" bestFit="1" customWidth="1"/>
    <col min="14092" max="14336" width="11.50390625" style="1" customWidth="1"/>
    <col min="14337" max="14338" width="1.625" style="1" customWidth="1"/>
    <col min="14339" max="14339" width="30.625" style="1" customWidth="1"/>
    <col min="14340" max="14345" width="12.625" style="1" customWidth="1"/>
    <col min="14346" max="14346" width="13.00390625" style="1" bestFit="1" customWidth="1"/>
    <col min="14347" max="14347" width="13.50390625" style="1" bestFit="1" customWidth="1"/>
    <col min="14348" max="14592" width="11.50390625" style="1" customWidth="1"/>
    <col min="14593" max="14594" width="1.625" style="1" customWidth="1"/>
    <col min="14595" max="14595" width="30.625" style="1" customWidth="1"/>
    <col min="14596" max="14601" width="12.625" style="1" customWidth="1"/>
    <col min="14602" max="14602" width="13.00390625" style="1" bestFit="1" customWidth="1"/>
    <col min="14603" max="14603" width="13.50390625" style="1" bestFit="1" customWidth="1"/>
    <col min="14604" max="14848" width="11.50390625" style="1" customWidth="1"/>
    <col min="14849" max="14850" width="1.625" style="1" customWidth="1"/>
    <col min="14851" max="14851" width="30.625" style="1" customWidth="1"/>
    <col min="14852" max="14857" width="12.625" style="1" customWidth="1"/>
    <col min="14858" max="14858" width="13.00390625" style="1" bestFit="1" customWidth="1"/>
    <col min="14859" max="14859" width="13.50390625" style="1" bestFit="1" customWidth="1"/>
    <col min="14860" max="15104" width="11.50390625" style="1" customWidth="1"/>
    <col min="15105" max="15106" width="1.625" style="1" customWidth="1"/>
    <col min="15107" max="15107" width="30.625" style="1" customWidth="1"/>
    <col min="15108" max="15113" width="12.625" style="1" customWidth="1"/>
    <col min="15114" max="15114" width="13.00390625" style="1" bestFit="1" customWidth="1"/>
    <col min="15115" max="15115" width="13.50390625" style="1" bestFit="1" customWidth="1"/>
    <col min="15116" max="15360" width="11.50390625" style="1" customWidth="1"/>
    <col min="15361" max="15362" width="1.625" style="1" customWidth="1"/>
    <col min="15363" max="15363" width="30.625" style="1" customWidth="1"/>
    <col min="15364" max="15369" width="12.625" style="1" customWidth="1"/>
    <col min="15370" max="15370" width="13.00390625" style="1" bestFit="1" customWidth="1"/>
    <col min="15371" max="15371" width="13.50390625" style="1" bestFit="1" customWidth="1"/>
    <col min="15372" max="15616" width="11.50390625" style="1" customWidth="1"/>
    <col min="15617" max="15618" width="1.625" style="1" customWidth="1"/>
    <col min="15619" max="15619" width="30.625" style="1" customWidth="1"/>
    <col min="15620" max="15625" width="12.625" style="1" customWidth="1"/>
    <col min="15626" max="15626" width="13.00390625" style="1" bestFit="1" customWidth="1"/>
    <col min="15627" max="15627" width="13.50390625" style="1" bestFit="1" customWidth="1"/>
    <col min="15628" max="15872" width="11.50390625" style="1" customWidth="1"/>
    <col min="15873" max="15874" width="1.625" style="1" customWidth="1"/>
    <col min="15875" max="15875" width="30.625" style="1" customWidth="1"/>
    <col min="15876" max="15881" width="12.625" style="1" customWidth="1"/>
    <col min="15882" max="15882" width="13.00390625" style="1" bestFit="1" customWidth="1"/>
    <col min="15883" max="15883" width="13.50390625" style="1" bestFit="1" customWidth="1"/>
    <col min="15884" max="16128" width="11.50390625" style="1" customWidth="1"/>
    <col min="16129" max="16130" width="1.625" style="1" customWidth="1"/>
    <col min="16131" max="16131" width="30.625" style="1" customWidth="1"/>
    <col min="16132" max="16137" width="12.625" style="1" customWidth="1"/>
    <col min="16138" max="16138" width="13.00390625" style="1" bestFit="1" customWidth="1"/>
    <col min="16139" max="16139" width="13.50390625" style="1" bestFit="1" customWidth="1"/>
    <col min="16140" max="16384" width="11.50390625" style="1" customWidth="1"/>
  </cols>
  <sheetData>
    <row r="1" ht="12.75"/>
    <row r="6" ht="12.75"/>
    <row r="7" ht="14" thickBot="1">
      <c r="I7" s="2" t="s">
        <v>0</v>
      </c>
    </row>
    <row r="8" spans="1:11" s="3" customFormat="1" ht="11">
      <c r="A8" s="213" t="s">
        <v>1</v>
      </c>
      <c r="B8" s="214"/>
      <c r="C8" s="214"/>
      <c r="D8" s="214"/>
      <c r="E8" s="214"/>
      <c r="F8" s="214"/>
      <c r="G8" s="214"/>
      <c r="H8" s="214"/>
      <c r="I8" s="215"/>
      <c r="K8" s="4"/>
    </row>
    <row r="9" spans="1:11" s="3" customFormat="1" ht="11">
      <c r="A9" s="216" t="s">
        <v>2</v>
      </c>
      <c r="B9" s="217"/>
      <c r="C9" s="217"/>
      <c r="D9" s="217"/>
      <c r="E9" s="217"/>
      <c r="F9" s="217"/>
      <c r="G9" s="217"/>
      <c r="H9" s="217"/>
      <c r="I9" s="218"/>
      <c r="K9" s="4"/>
    </row>
    <row r="10" spans="1:11" s="3" customFormat="1" ht="11">
      <c r="A10" s="216" t="str">
        <f>+'[1]IP-1 (4T)'!A9:H9</f>
        <v>Del 1° de enero al 31 de diciembre de 2020</v>
      </c>
      <c r="B10" s="217"/>
      <c r="C10" s="217"/>
      <c r="D10" s="217"/>
      <c r="E10" s="217"/>
      <c r="F10" s="217"/>
      <c r="G10" s="217"/>
      <c r="H10" s="217"/>
      <c r="I10" s="218"/>
      <c r="K10" s="4"/>
    </row>
    <row r="11" spans="1:11" s="3" customFormat="1" ht="12" thickBot="1">
      <c r="A11" s="219" t="s">
        <v>3</v>
      </c>
      <c r="B11" s="220"/>
      <c r="C11" s="220"/>
      <c r="D11" s="220"/>
      <c r="E11" s="220"/>
      <c r="F11" s="220"/>
      <c r="G11" s="220"/>
      <c r="H11" s="220"/>
      <c r="I11" s="221"/>
      <c r="K11" s="4"/>
    </row>
    <row r="12" spans="1:11" s="3" customFormat="1" ht="11" customHeight="1" thickBot="1">
      <c r="A12" s="222" t="s">
        <v>4</v>
      </c>
      <c r="B12" s="223"/>
      <c r="C12" s="224"/>
      <c r="D12" s="231" t="s">
        <v>5</v>
      </c>
      <c r="E12" s="232"/>
      <c r="F12" s="232"/>
      <c r="G12" s="232"/>
      <c r="H12" s="233"/>
      <c r="I12" s="234" t="s">
        <v>6</v>
      </c>
      <c r="K12" s="4"/>
    </row>
    <row r="13" spans="1:11" s="3" customFormat="1" ht="10.25" customHeight="1">
      <c r="A13" s="225"/>
      <c r="B13" s="226"/>
      <c r="C13" s="227"/>
      <c r="D13" s="234" t="s">
        <v>7</v>
      </c>
      <c r="E13" s="234" t="s">
        <v>8</v>
      </c>
      <c r="F13" s="237" t="s">
        <v>9</v>
      </c>
      <c r="G13" s="237" t="s">
        <v>10</v>
      </c>
      <c r="H13" s="237" t="s">
        <v>11</v>
      </c>
      <c r="I13" s="235"/>
      <c r="K13" s="4"/>
    </row>
    <row r="14" spans="1:11" s="3" customFormat="1" ht="12" thickBot="1">
      <c r="A14" s="228"/>
      <c r="B14" s="229"/>
      <c r="C14" s="230"/>
      <c r="D14" s="236"/>
      <c r="E14" s="236"/>
      <c r="F14" s="238"/>
      <c r="G14" s="238"/>
      <c r="H14" s="238"/>
      <c r="I14" s="236"/>
      <c r="K14" s="4"/>
    </row>
    <row r="15" spans="1:11" s="3" customFormat="1" ht="12" customHeight="1">
      <c r="A15" s="239"/>
      <c r="B15" s="239"/>
      <c r="C15" s="239"/>
      <c r="D15" s="5"/>
      <c r="E15" s="5"/>
      <c r="F15" s="5"/>
      <c r="G15" s="5"/>
      <c r="H15" s="5"/>
      <c r="I15" s="5"/>
      <c r="K15" s="4"/>
    </row>
    <row r="16" spans="1:11" s="3" customFormat="1" ht="12" customHeight="1">
      <c r="A16" s="203" t="s">
        <v>12</v>
      </c>
      <c r="B16" s="203"/>
      <c r="C16" s="203"/>
      <c r="D16" s="6"/>
      <c r="E16" s="6"/>
      <c r="F16" s="6"/>
      <c r="G16" s="6"/>
      <c r="H16" s="6"/>
      <c r="I16" s="6"/>
      <c r="K16" s="4"/>
    </row>
    <row r="17" spans="1:11" s="3" customFormat="1" ht="12" customHeight="1">
      <c r="A17" s="7"/>
      <c r="B17" s="201" t="s">
        <v>13</v>
      </c>
      <c r="C17" s="202"/>
      <c r="D17" s="8">
        <f>+'[1]LDF-05 (1T)'!D17</f>
        <v>1299656529</v>
      </c>
      <c r="E17" s="8">
        <f aca="true" t="shared" si="0" ref="E17:E23">+G17-D17</f>
        <v>-206607220.52999997</v>
      </c>
      <c r="F17" s="8">
        <f aca="true" t="shared" si="1" ref="F17:F23">+D17+E17</f>
        <v>1093049308.47</v>
      </c>
      <c r="G17" s="8">
        <f>+'[1]Ing.Gestion'!U13</f>
        <v>1093049308.47</v>
      </c>
      <c r="H17" s="8">
        <f aca="true" t="shared" si="2" ref="H17:H23">+G17</f>
        <v>1093049308.47</v>
      </c>
      <c r="I17" s="8">
        <f>+H17-D17</f>
        <v>-206607220.52999997</v>
      </c>
      <c r="K17" s="4"/>
    </row>
    <row r="18" spans="1:11" s="3" customFormat="1" ht="12" customHeight="1">
      <c r="A18" s="7"/>
      <c r="B18" s="201" t="s">
        <v>14</v>
      </c>
      <c r="C18" s="202"/>
      <c r="D18" s="8">
        <f>+'[1]LDF-05 (1T)'!D18</f>
        <v>0</v>
      </c>
      <c r="E18" s="8">
        <f t="shared" si="0"/>
        <v>0</v>
      </c>
      <c r="F18" s="8">
        <f t="shared" si="1"/>
        <v>0</v>
      </c>
      <c r="G18" s="8">
        <v>0</v>
      </c>
      <c r="H18" s="8">
        <f t="shared" si="2"/>
        <v>0</v>
      </c>
      <c r="I18" s="8">
        <f aca="true" t="shared" si="3" ref="I18:I47">+H18-D18</f>
        <v>0</v>
      </c>
      <c r="K18" s="4"/>
    </row>
    <row r="19" spans="1:11" s="3" customFormat="1" ht="12" customHeight="1">
      <c r="A19" s="7"/>
      <c r="B19" s="201" t="s">
        <v>15</v>
      </c>
      <c r="C19" s="202"/>
      <c r="D19" s="8">
        <f>+'[1]LDF-05 (1T)'!D19</f>
        <v>0</v>
      </c>
      <c r="E19" s="8">
        <f t="shared" si="0"/>
        <v>0</v>
      </c>
      <c r="F19" s="8">
        <f t="shared" si="1"/>
        <v>0</v>
      </c>
      <c r="G19" s="8">
        <v>0</v>
      </c>
      <c r="H19" s="8">
        <f t="shared" si="2"/>
        <v>0</v>
      </c>
      <c r="I19" s="8">
        <f t="shared" si="3"/>
        <v>0</v>
      </c>
      <c r="K19" s="4"/>
    </row>
    <row r="20" spans="1:11" s="3" customFormat="1" ht="12" customHeight="1">
      <c r="A20" s="7"/>
      <c r="B20" s="201" t="s">
        <v>16</v>
      </c>
      <c r="C20" s="202"/>
      <c r="D20" s="8">
        <f>+'[1]LDF-05 (1T)'!D20</f>
        <v>452225156</v>
      </c>
      <c r="E20" s="9">
        <f t="shared" si="0"/>
        <v>-157609599.19</v>
      </c>
      <c r="F20" s="8">
        <f t="shared" si="1"/>
        <v>294615556.81</v>
      </c>
      <c r="G20" s="8">
        <f>+'[1]Ing.Gestion'!U35</f>
        <v>294615556.81</v>
      </c>
      <c r="H20" s="8">
        <f t="shared" si="2"/>
        <v>294615556.81</v>
      </c>
      <c r="I20" s="9">
        <f t="shared" si="3"/>
        <v>-157609599.19</v>
      </c>
      <c r="K20" s="4"/>
    </row>
    <row r="21" spans="1:11" s="3" customFormat="1" ht="12" customHeight="1">
      <c r="A21" s="7"/>
      <c r="B21" s="201" t="s">
        <v>17</v>
      </c>
      <c r="C21" s="202"/>
      <c r="D21" s="8">
        <f>+'[1]LDF-05 (1T)'!D21</f>
        <v>34275697</v>
      </c>
      <c r="E21" s="9">
        <f t="shared" si="0"/>
        <v>-21227776.98</v>
      </c>
      <c r="F21" s="8">
        <f t="shared" si="1"/>
        <v>13047920.02</v>
      </c>
      <c r="G21" s="8">
        <f>+'[1]Ing.Gestion'!U66</f>
        <v>13047920.02</v>
      </c>
      <c r="H21" s="8">
        <f t="shared" si="2"/>
        <v>13047920.02</v>
      </c>
      <c r="I21" s="9">
        <f t="shared" si="3"/>
        <v>-21227776.98</v>
      </c>
      <c r="K21" s="4"/>
    </row>
    <row r="22" spans="1:9" ht="12" customHeight="1">
      <c r="A22" s="7"/>
      <c r="B22" s="201" t="s">
        <v>18</v>
      </c>
      <c r="C22" s="202"/>
      <c r="D22" s="8">
        <f>+'[1]LDF-05 (1T)'!D22</f>
        <v>11911730</v>
      </c>
      <c r="E22" s="9">
        <f t="shared" si="0"/>
        <v>-7080281.16</v>
      </c>
      <c r="F22" s="8">
        <f t="shared" si="1"/>
        <v>4831448.84</v>
      </c>
      <c r="G22" s="8">
        <f>+'[1]Ing.Gestion'!U79</f>
        <v>4831448.84</v>
      </c>
      <c r="H22" s="8">
        <f t="shared" si="2"/>
        <v>4831448.84</v>
      </c>
      <c r="I22" s="9">
        <f t="shared" si="3"/>
        <v>-7080281.16</v>
      </c>
    </row>
    <row r="23" spans="1:9" ht="12" customHeight="1">
      <c r="A23" s="7"/>
      <c r="B23" s="201" t="s">
        <v>19</v>
      </c>
      <c r="C23" s="202"/>
      <c r="D23" s="8">
        <f>+'[1]LDF-05 (1T)'!D23</f>
        <v>0</v>
      </c>
      <c r="E23" s="8">
        <f t="shared" si="0"/>
        <v>0</v>
      </c>
      <c r="F23" s="8">
        <f t="shared" si="1"/>
        <v>0</v>
      </c>
      <c r="G23" s="8">
        <v>0</v>
      </c>
      <c r="H23" s="8">
        <f t="shared" si="2"/>
        <v>0</v>
      </c>
      <c r="I23" s="8">
        <f t="shared" si="3"/>
        <v>0</v>
      </c>
    </row>
    <row r="24" spans="1:9" ht="15" customHeight="1">
      <c r="A24" s="7"/>
      <c r="B24" s="205" t="s">
        <v>20</v>
      </c>
      <c r="C24" s="206"/>
      <c r="D24" s="6">
        <f aca="true" t="shared" si="4" ref="D24:I24">SUM(D25:D35)</f>
        <v>20863027689</v>
      </c>
      <c r="E24" s="6">
        <f t="shared" si="4"/>
        <v>-1440209446.32</v>
      </c>
      <c r="F24" s="6">
        <f t="shared" si="4"/>
        <v>19422818242.68</v>
      </c>
      <c r="G24" s="6">
        <f t="shared" si="4"/>
        <v>19422818242.68</v>
      </c>
      <c r="H24" s="6">
        <f t="shared" si="4"/>
        <v>19422818242.68</v>
      </c>
      <c r="I24" s="6">
        <f t="shared" si="4"/>
        <v>-1440209446.32</v>
      </c>
    </row>
    <row r="25" spans="1:9" ht="12" customHeight="1">
      <c r="A25" s="7"/>
      <c r="B25" s="10"/>
      <c r="C25" s="11" t="s">
        <v>21</v>
      </c>
      <c r="D25" s="8">
        <f>+'[1]LDF-05 (1T)'!D25</f>
        <v>16648845951</v>
      </c>
      <c r="E25" s="9">
        <f aca="true" t="shared" si="5" ref="E25:E42">+G25-D25</f>
        <v>-1409369748</v>
      </c>
      <c r="F25" s="8">
        <f aca="true" t="shared" si="6" ref="F25:F35">+D25+E25</f>
        <v>15239476203</v>
      </c>
      <c r="G25" s="8">
        <f>+'[1]Part.Fed.2'!BI17</f>
        <v>15239476203</v>
      </c>
      <c r="H25" s="8">
        <f aca="true" t="shared" si="7" ref="H25:H35">+G25</f>
        <v>15239476203</v>
      </c>
      <c r="I25" s="9">
        <f t="shared" si="3"/>
        <v>-1409369748</v>
      </c>
    </row>
    <row r="26" spans="1:9" ht="12" customHeight="1">
      <c r="A26" s="7"/>
      <c r="B26" s="10"/>
      <c r="C26" s="11" t="s">
        <v>22</v>
      </c>
      <c r="D26" s="8">
        <f>+'[1]LDF-05 (1T)'!D26</f>
        <v>692835569</v>
      </c>
      <c r="E26" s="8">
        <f t="shared" si="5"/>
        <v>-83378908</v>
      </c>
      <c r="F26" s="8">
        <f t="shared" si="6"/>
        <v>609456661</v>
      </c>
      <c r="G26" s="8">
        <f>+'[1]Part.Fed.2'!BI20</f>
        <v>609456661</v>
      </c>
      <c r="H26" s="8">
        <f t="shared" si="7"/>
        <v>609456661</v>
      </c>
      <c r="I26" s="8">
        <f t="shared" si="3"/>
        <v>-83378908</v>
      </c>
    </row>
    <row r="27" spans="1:9" ht="12" customHeight="1">
      <c r="A27" s="7"/>
      <c r="B27" s="10"/>
      <c r="C27" s="11" t="s">
        <v>23</v>
      </c>
      <c r="D27" s="8">
        <f>+'[1]LDF-05 (1T)'!D27</f>
        <v>708698930</v>
      </c>
      <c r="E27" s="9">
        <f t="shared" si="5"/>
        <v>-60128282.71000004</v>
      </c>
      <c r="F27" s="8">
        <f t="shared" si="6"/>
        <v>648570647.29</v>
      </c>
      <c r="G27" s="8">
        <f>+'[1]Part.Fed.2'!BI24</f>
        <v>648570647.29</v>
      </c>
      <c r="H27" s="8">
        <f t="shared" si="7"/>
        <v>648570647.29</v>
      </c>
      <c r="I27" s="9">
        <f t="shared" si="3"/>
        <v>-60128282.71000004</v>
      </c>
    </row>
    <row r="28" spans="1:9" ht="12" customHeight="1">
      <c r="A28" s="7"/>
      <c r="B28" s="10"/>
      <c r="C28" s="11" t="s">
        <v>24</v>
      </c>
      <c r="D28" s="8">
        <f>+'[1]LDF-05 (1T)'!D28</f>
        <v>619636213</v>
      </c>
      <c r="E28" s="9">
        <f t="shared" si="5"/>
        <v>-171032022.07</v>
      </c>
      <c r="F28" s="8">
        <f t="shared" si="6"/>
        <v>448604190.93</v>
      </c>
      <c r="G28" s="8">
        <f>+'[1]Part.Fed.2'!BI25</f>
        <v>448604190.93</v>
      </c>
      <c r="H28" s="8">
        <f t="shared" si="7"/>
        <v>448604190.93</v>
      </c>
      <c r="I28" s="9">
        <f t="shared" si="3"/>
        <v>-171032022.07</v>
      </c>
    </row>
    <row r="29" spans="1:9" ht="12" customHeight="1">
      <c r="A29" s="7"/>
      <c r="B29" s="10"/>
      <c r="C29" s="11" t="s">
        <v>25</v>
      </c>
      <c r="D29" s="8">
        <f>+'[1]LDF-05 (1T)'!D29</f>
        <v>0</v>
      </c>
      <c r="E29" s="8">
        <f t="shared" si="5"/>
        <v>0</v>
      </c>
      <c r="F29" s="8">
        <f t="shared" si="6"/>
        <v>0</v>
      </c>
      <c r="G29" s="8">
        <v>0</v>
      </c>
      <c r="H29" s="8">
        <f t="shared" si="7"/>
        <v>0</v>
      </c>
      <c r="I29" s="8">
        <f t="shared" si="3"/>
        <v>0</v>
      </c>
    </row>
    <row r="30" spans="1:9" ht="12" customHeight="1">
      <c r="A30" s="7"/>
      <c r="B30" s="10"/>
      <c r="C30" s="11" t="s">
        <v>26</v>
      </c>
      <c r="D30" s="8">
        <f>+'[1]LDF-05 (1T)'!D30</f>
        <v>334465723</v>
      </c>
      <c r="E30" s="8">
        <f t="shared" si="5"/>
        <v>-100284959.46000001</v>
      </c>
      <c r="F30" s="8">
        <f t="shared" si="6"/>
        <v>234180763.54</v>
      </c>
      <c r="G30" s="8">
        <f>+'[1]Part.Fed.2'!BI23</f>
        <v>234180763.54</v>
      </c>
      <c r="H30" s="8">
        <f t="shared" si="7"/>
        <v>234180763.54</v>
      </c>
      <c r="I30" s="8">
        <f t="shared" si="3"/>
        <v>-100284959.46000001</v>
      </c>
    </row>
    <row r="31" spans="1:9" ht="12" customHeight="1">
      <c r="A31" s="7"/>
      <c r="B31" s="10"/>
      <c r="C31" s="11" t="s">
        <v>27</v>
      </c>
      <c r="D31" s="8">
        <f>+'[1]LDF-05 (1T)'!D31</f>
        <v>0</v>
      </c>
      <c r="E31" s="8">
        <f t="shared" si="5"/>
        <v>0</v>
      </c>
      <c r="F31" s="8">
        <f t="shared" si="6"/>
        <v>0</v>
      </c>
      <c r="G31" s="8">
        <v>0</v>
      </c>
      <c r="H31" s="8">
        <f t="shared" si="7"/>
        <v>0</v>
      </c>
      <c r="I31" s="8">
        <f t="shared" si="3"/>
        <v>0</v>
      </c>
    </row>
    <row r="32" spans="1:9" ht="12" customHeight="1">
      <c r="A32" s="7"/>
      <c r="B32" s="10"/>
      <c r="C32" s="11" t="s">
        <v>28</v>
      </c>
      <c r="D32" s="8">
        <f>+'[1]LDF-05 (1T)'!D32</f>
        <v>0</v>
      </c>
      <c r="E32" s="8">
        <f t="shared" si="5"/>
        <v>0</v>
      </c>
      <c r="F32" s="8">
        <f t="shared" si="6"/>
        <v>0</v>
      </c>
      <c r="G32" s="8">
        <v>0</v>
      </c>
      <c r="H32" s="8">
        <f t="shared" si="7"/>
        <v>0</v>
      </c>
      <c r="I32" s="8">
        <f t="shared" si="3"/>
        <v>0</v>
      </c>
    </row>
    <row r="33" spans="1:9" ht="12" customHeight="1">
      <c r="A33" s="7"/>
      <c r="B33" s="10"/>
      <c r="C33" s="11" t="s">
        <v>29</v>
      </c>
      <c r="D33" s="8">
        <f>+'[1]LDF-05 (1T)'!D33</f>
        <v>435029469</v>
      </c>
      <c r="E33" s="9">
        <f t="shared" si="5"/>
        <v>-63282177.75</v>
      </c>
      <c r="F33" s="8">
        <f t="shared" si="6"/>
        <v>371747291.25</v>
      </c>
      <c r="G33" s="8">
        <f>+'[1]Part.Fed.2'!BI26</f>
        <v>371747291.25</v>
      </c>
      <c r="H33" s="8">
        <f t="shared" si="7"/>
        <v>371747291.25</v>
      </c>
      <c r="I33" s="9">
        <f t="shared" si="3"/>
        <v>-63282177.75</v>
      </c>
    </row>
    <row r="34" spans="1:9" ht="12" customHeight="1">
      <c r="A34" s="7"/>
      <c r="B34" s="10"/>
      <c r="C34" s="11" t="s">
        <v>30</v>
      </c>
      <c r="D34" s="8">
        <f>+'[1]LDF-05 (1T)'!D34</f>
        <v>1423515834</v>
      </c>
      <c r="E34" s="8">
        <f t="shared" si="5"/>
        <v>447266651.6700001</v>
      </c>
      <c r="F34" s="8">
        <f t="shared" si="6"/>
        <v>1870782485.67</v>
      </c>
      <c r="G34" s="8">
        <f>+'[1]Part.Fed.2'!BI27</f>
        <v>1870782485.67</v>
      </c>
      <c r="H34" s="8">
        <f t="shared" si="7"/>
        <v>1870782485.67</v>
      </c>
      <c r="I34" s="8">
        <f t="shared" si="3"/>
        <v>447266651.6700001</v>
      </c>
    </row>
    <row r="35" spans="1:9" ht="19.5" customHeight="1">
      <c r="A35" s="7"/>
      <c r="B35" s="10"/>
      <c r="C35" s="12" t="s">
        <v>31</v>
      </c>
      <c r="D35" s="8">
        <f>+'[1]LDF-05 (1T)'!D35</f>
        <v>0</v>
      </c>
      <c r="E35" s="8">
        <f t="shared" si="5"/>
        <v>0</v>
      </c>
      <c r="F35" s="8">
        <f t="shared" si="6"/>
        <v>0</v>
      </c>
      <c r="G35" s="8">
        <v>0</v>
      </c>
      <c r="H35" s="8">
        <f t="shared" si="7"/>
        <v>0</v>
      </c>
      <c r="I35" s="8">
        <f t="shared" si="3"/>
        <v>0</v>
      </c>
    </row>
    <row r="36" spans="1:9" ht="21" customHeight="1">
      <c r="A36" s="7"/>
      <c r="B36" s="205" t="s">
        <v>32</v>
      </c>
      <c r="C36" s="206"/>
      <c r="D36" s="8">
        <f>SUM(D37:D41)</f>
        <v>640209720</v>
      </c>
      <c r="E36" s="9">
        <f t="shared" si="5"/>
        <v>-377453097.89000005</v>
      </c>
      <c r="F36" s="8">
        <f>SUM(F37:F41)</f>
        <v>262756622.10999995</v>
      </c>
      <c r="G36" s="8">
        <f>SUM(G37:G41)</f>
        <v>262756622.10999995</v>
      </c>
      <c r="H36" s="8">
        <f>SUM(H37:H41)</f>
        <v>262756622.10999995</v>
      </c>
      <c r="I36" s="9">
        <f t="shared" si="3"/>
        <v>-377453097.89000005</v>
      </c>
    </row>
    <row r="37" spans="1:9" ht="12" customHeight="1">
      <c r="A37" s="7"/>
      <c r="B37" s="10"/>
      <c r="C37" s="11" t="s">
        <v>33</v>
      </c>
      <c r="D37" s="8">
        <f>+'[1]LDF-05 (1T)'!D37</f>
        <v>0</v>
      </c>
      <c r="E37" s="8">
        <f t="shared" si="5"/>
        <v>0</v>
      </c>
      <c r="F37" s="8">
        <f aca="true" t="shared" si="8" ref="F37:F42">+D37+E37</f>
        <v>0</v>
      </c>
      <c r="G37" s="8">
        <v>0</v>
      </c>
      <c r="H37" s="8">
        <f aca="true" t="shared" si="9" ref="H37:H42">+G37</f>
        <v>0</v>
      </c>
      <c r="I37" s="8">
        <f t="shared" si="3"/>
        <v>0</v>
      </c>
    </row>
    <row r="38" spans="1:9" ht="12" customHeight="1">
      <c r="A38" s="7"/>
      <c r="B38" s="10"/>
      <c r="C38" s="11" t="s">
        <v>34</v>
      </c>
      <c r="D38" s="8">
        <f>+'[1]LDF-05 (1T)'!D38</f>
        <v>23362792</v>
      </c>
      <c r="E38" s="13">
        <f t="shared" si="5"/>
        <v>1305.660000000149</v>
      </c>
      <c r="F38" s="8">
        <f t="shared" si="8"/>
        <v>23364097.66</v>
      </c>
      <c r="G38" s="8">
        <f>+'[1]Part.Fed.2'!BI29</f>
        <v>23364097.66</v>
      </c>
      <c r="H38" s="8">
        <f t="shared" si="9"/>
        <v>23364097.66</v>
      </c>
      <c r="I38" s="13">
        <f t="shared" si="3"/>
        <v>1305.660000000149</v>
      </c>
    </row>
    <row r="39" spans="1:9" ht="12" customHeight="1">
      <c r="A39" s="7"/>
      <c r="B39" s="10"/>
      <c r="C39" s="11" t="s">
        <v>35</v>
      </c>
      <c r="D39" s="8">
        <f>+'[1]LDF-05 (1T)'!D39</f>
        <v>91234705</v>
      </c>
      <c r="E39" s="9">
        <f t="shared" si="5"/>
        <v>-31421247</v>
      </c>
      <c r="F39" s="8">
        <f t="shared" si="8"/>
        <v>59813458</v>
      </c>
      <c r="G39" s="8">
        <f>+'[1]Part.Fed.2'!BI30</f>
        <v>59813458</v>
      </c>
      <c r="H39" s="8">
        <f t="shared" si="9"/>
        <v>59813458</v>
      </c>
      <c r="I39" s="9">
        <f t="shared" si="3"/>
        <v>-31421247</v>
      </c>
    </row>
    <row r="40" spans="1:9" ht="12" customHeight="1">
      <c r="A40" s="7"/>
      <c r="B40" s="10"/>
      <c r="C40" s="11" t="s">
        <v>36</v>
      </c>
      <c r="D40" s="8">
        <f>+'[1]LDF-05 (1T)'!D40</f>
        <v>22113869</v>
      </c>
      <c r="E40" s="9">
        <f t="shared" si="5"/>
        <v>1903946.3000000007</v>
      </c>
      <c r="F40" s="8">
        <f t="shared" si="8"/>
        <v>24017815.3</v>
      </c>
      <c r="G40" s="8">
        <f>+'[1]Part.Fed.2'!BI31</f>
        <v>24017815.3</v>
      </c>
      <c r="H40" s="8">
        <f t="shared" si="9"/>
        <v>24017815.3</v>
      </c>
      <c r="I40" s="9">
        <f t="shared" si="3"/>
        <v>1903946.3000000007</v>
      </c>
    </row>
    <row r="41" spans="1:9" ht="12" customHeight="1">
      <c r="A41" s="7"/>
      <c r="B41" s="10"/>
      <c r="C41" s="11" t="s">
        <v>37</v>
      </c>
      <c r="D41" s="8">
        <f>+'[1]LDF-05 (1T)'!D41</f>
        <v>503498354</v>
      </c>
      <c r="E41" s="9">
        <f t="shared" si="5"/>
        <v>-347937102.85</v>
      </c>
      <c r="F41" s="8">
        <f t="shared" si="8"/>
        <v>155561251.14999998</v>
      </c>
      <c r="G41" s="8">
        <f>+'[1]Part.Fed.2'!BI32</f>
        <v>155561251.14999998</v>
      </c>
      <c r="H41" s="8">
        <f t="shared" si="9"/>
        <v>155561251.14999998</v>
      </c>
      <c r="I41" s="9">
        <f t="shared" si="3"/>
        <v>-347937102.85</v>
      </c>
    </row>
    <row r="42" spans="1:9" ht="12" customHeight="1">
      <c r="A42" s="7"/>
      <c r="B42" s="201" t="s">
        <v>38</v>
      </c>
      <c r="C42" s="202"/>
      <c r="D42" s="8">
        <f>+'[1]LDF-05 (1T)'!D42</f>
        <v>0</v>
      </c>
      <c r="E42" s="8">
        <f t="shared" si="5"/>
        <v>0</v>
      </c>
      <c r="F42" s="8">
        <f t="shared" si="8"/>
        <v>0</v>
      </c>
      <c r="G42" s="8">
        <v>0</v>
      </c>
      <c r="H42" s="8">
        <f t="shared" si="9"/>
        <v>0</v>
      </c>
      <c r="I42" s="8">
        <f t="shared" si="3"/>
        <v>0</v>
      </c>
    </row>
    <row r="43" spans="1:9" ht="12" customHeight="1">
      <c r="A43" s="7"/>
      <c r="B43" s="201" t="s">
        <v>39</v>
      </c>
      <c r="C43" s="202"/>
      <c r="D43" s="8">
        <f>+D44</f>
        <v>0</v>
      </c>
      <c r="E43" s="8">
        <f>+E44</f>
        <v>0</v>
      </c>
      <c r="F43" s="8">
        <f>+F44</f>
        <v>0</v>
      </c>
      <c r="G43" s="8">
        <v>0</v>
      </c>
      <c r="H43" s="8">
        <f>+H44</f>
        <v>0</v>
      </c>
      <c r="I43" s="8">
        <f t="shared" si="3"/>
        <v>0</v>
      </c>
    </row>
    <row r="44" spans="1:9" ht="12" customHeight="1">
      <c r="A44" s="7"/>
      <c r="B44" s="10"/>
      <c r="C44" s="11" t="s">
        <v>40</v>
      </c>
      <c r="D44" s="8">
        <f>+'[1]LDF-05 (1T)'!D44</f>
        <v>0</v>
      </c>
      <c r="E44" s="8">
        <f>+G44-D44</f>
        <v>0</v>
      </c>
      <c r="F44" s="8">
        <f>+D44+E44</f>
        <v>0</v>
      </c>
      <c r="G44" s="8">
        <v>0</v>
      </c>
      <c r="H44" s="8">
        <f>+G44</f>
        <v>0</v>
      </c>
      <c r="I44" s="8">
        <f t="shared" si="3"/>
        <v>0</v>
      </c>
    </row>
    <row r="45" spans="1:9" ht="12" customHeight="1">
      <c r="A45" s="7"/>
      <c r="B45" s="201" t="s">
        <v>41</v>
      </c>
      <c r="C45" s="202"/>
      <c r="D45" s="8">
        <f>+D46+D47</f>
        <v>0</v>
      </c>
      <c r="E45" s="8">
        <f>+E46+E47</f>
        <v>6782393.88</v>
      </c>
      <c r="F45" s="8">
        <f>+F46+F47</f>
        <v>6782393.88</v>
      </c>
      <c r="G45" s="8">
        <f>+G46+G47</f>
        <v>6782393.88</v>
      </c>
      <c r="H45" s="8">
        <f>+H46+H47</f>
        <v>6782393.88</v>
      </c>
      <c r="I45" s="8">
        <f t="shared" si="3"/>
        <v>6782393.88</v>
      </c>
    </row>
    <row r="46" spans="1:9" ht="12" customHeight="1">
      <c r="A46" s="7"/>
      <c r="B46" s="10"/>
      <c r="C46" s="10" t="s">
        <v>42</v>
      </c>
      <c r="D46" s="8">
        <f>+'[1]LDF-05 (1T)'!D46</f>
        <v>0</v>
      </c>
      <c r="E46" s="8">
        <f>+G46-D46</f>
        <v>0</v>
      </c>
      <c r="F46" s="8">
        <f>+D46+E46</f>
        <v>0</v>
      </c>
      <c r="G46" s="8">
        <v>0</v>
      </c>
      <c r="H46" s="8">
        <f>+G46</f>
        <v>0</v>
      </c>
      <c r="I46" s="8">
        <f t="shared" si="3"/>
        <v>0</v>
      </c>
    </row>
    <row r="47" spans="1:9" ht="12" customHeight="1">
      <c r="A47" s="7"/>
      <c r="B47" s="10"/>
      <c r="C47" s="11" t="s">
        <v>43</v>
      </c>
      <c r="D47" s="8">
        <f>+'[1]LDF-05 (1T)'!D47</f>
        <v>0</v>
      </c>
      <c r="E47" s="8">
        <f>+G47-D47</f>
        <v>6782393.88</v>
      </c>
      <c r="F47" s="8">
        <f>+D47+E47</f>
        <v>6782393.88</v>
      </c>
      <c r="G47" s="8">
        <f>+'[1]Otros Ing.'!BI13</f>
        <v>6782393.88</v>
      </c>
      <c r="H47" s="8">
        <f>+G47</f>
        <v>6782393.88</v>
      </c>
      <c r="I47" s="8">
        <f t="shared" si="3"/>
        <v>6782393.88</v>
      </c>
    </row>
    <row r="48" spans="1:9" ht="12" customHeight="1">
      <c r="A48" s="7"/>
      <c r="B48" s="10"/>
      <c r="C48" s="11"/>
      <c r="D48" s="8"/>
      <c r="E48" s="8"/>
      <c r="F48" s="8"/>
      <c r="G48" s="8"/>
      <c r="H48" s="8"/>
      <c r="I48" s="8"/>
    </row>
    <row r="49" spans="1:11" ht="18.75" customHeight="1">
      <c r="A49" s="208" t="s">
        <v>44</v>
      </c>
      <c r="B49" s="208"/>
      <c r="C49" s="208"/>
      <c r="D49" s="6">
        <f>+D17+D18+D19+D20+D21+D22+D23+D24+D36+D42+D43+D45</f>
        <v>23301306521</v>
      </c>
      <c r="E49" s="14">
        <f>+G49-D49</f>
        <v>-2203405028.1899986</v>
      </c>
      <c r="F49" s="6">
        <f>+F17+F18+F19+F20+F21+F22+F23+F24+F36+F42+F43+F45</f>
        <v>21097901492.81</v>
      </c>
      <c r="G49" s="6">
        <f>+G17+G18+G19+G20+G21+G22+G23+G24+G36+G42+G43+G45</f>
        <v>21097901492.81</v>
      </c>
      <c r="H49" s="6">
        <f>+H17+H18+H19+H20+H21+H22+H23+H24+H36+H42+H43+H45</f>
        <v>21097901492.81</v>
      </c>
      <c r="I49" s="14">
        <f>+H49-D49</f>
        <v>-2203405028.1899986</v>
      </c>
      <c r="K49" s="3"/>
    </row>
    <row r="50" spans="1:9" ht="12" customHeight="1">
      <c r="A50" s="202"/>
      <c r="B50" s="202"/>
      <c r="C50" s="202"/>
      <c r="D50" s="8"/>
      <c r="E50" s="8"/>
      <c r="F50" s="8"/>
      <c r="G50" s="8"/>
      <c r="H50" s="8"/>
      <c r="I50" s="8"/>
    </row>
    <row r="51" spans="1:9" ht="12" customHeight="1">
      <c r="A51" s="203" t="s">
        <v>45</v>
      </c>
      <c r="B51" s="203"/>
      <c r="C51" s="203"/>
      <c r="D51" s="8"/>
      <c r="E51" s="8"/>
      <c r="F51" s="8"/>
      <c r="G51" s="8"/>
      <c r="H51" s="8"/>
      <c r="I51" s="8"/>
    </row>
    <row r="52" spans="1:9" ht="12" customHeight="1">
      <c r="A52" s="7"/>
      <c r="B52" s="10"/>
      <c r="C52" s="11"/>
      <c r="D52" s="8"/>
      <c r="E52" s="8"/>
      <c r="F52" s="8"/>
      <c r="G52" s="8"/>
      <c r="H52" s="8"/>
      <c r="I52" s="8"/>
    </row>
    <row r="53" spans="1:9" ht="12" customHeight="1">
      <c r="A53" s="203" t="s">
        <v>46</v>
      </c>
      <c r="B53" s="203"/>
      <c r="C53" s="203"/>
      <c r="D53" s="15"/>
      <c r="E53" s="8"/>
      <c r="F53" s="8"/>
      <c r="G53" s="8"/>
      <c r="H53" s="8"/>
      <c r="I53" s="8"/>
    </row>
    <row r="54" spans="1:10" s="4" customFormat="1" ht="12" customHeight="1">
      <c r="A54" s="7"/>
      <c r="B54" s="201" t="s">
        <v>47</v>
      </c>
      <c r="C54" s="202"/>
      <c r="D54" s="8">
        <f>SUM(D55:D62)</f>
        <v>36476962719</v>
      </c>
      <c r="E54" s="8">
        <f aca="true" t="shared" si="10" ref="E54:E62">+G54-D54</f>
        <v>1354563385.0899963</v>
      </c>
      <c r="F54" s="8">
        <f>SUM(F55:F62)</f>
        <v>37831526104.09</v>
      </c>
      <c r="G54" s="8">
        <f>SUM(G55:G62)</f>
        <v>37831526104.09</v>
      </c>
      <c r="H54" s="8">
        <f>SUM(H55:H62)</f>
        <v>37831526104.09</v>
      </c>
      <c r="I54" s="8">
        <f aca="true" t="shared" si="11" ref="I54:I62">+H54-D54</f>
        <v>1354563385.0899963</v>
      </c>
      <c r="J54" s="3"/>
    </row>
    <row r="55" spans="1:10" s="4" customFormat="1" ht="19.5" customHeight="1">
      <c r="A55" s="7"/>
      <c r="B55" s="10"/>
      <c r="C55" s="12" t="s">
        <v>48</v>
      </c>
      <c r="D55" s="8">
        <f>+'[1]LDF-05 (1T)'!D55</f>
        <v>18144276779</v>
      </c>
      <c r="E55" s="8">
        <f t="shared" si="10"/>
        <v>863049451.7999954</v>
      </c>
      <c r="F55" s="8">
        <f aca="true" t="shared" si="12" ref="F55:F62">+D55+E55</f>
        <v>19007326230.799995</v>
      </c>
      <c r="G55" s="8">
        <f>+'[1]Aportaciones'!BI17</f>
        <v>19007326230.799995</v>
      </c>
      <c r="H55" s="8">
        <f aca="true" t="shared" si="13" ref="H55:H62">+G55</f>
        <v>19007326230.799995</v>
      </c>
      <c r="I55" s="8">
        <f t="shared" si="11"/>
        <v>863049451.7999954</v>
      </c>
      <c r="J55" s="3"/>
    </row>
    <row r="56" spans="1:10" s="4" customFormat="1" ht="16.5" customHeight="1">
      <c r="A56" s="7"/>
      <c r="B56" s="10"/>
      <c r="C56" s="11" t="s">
        <v>49</v>
      </c>
      <c r="D56" s="8">
        <f>+'[1]LDF-05 (1T)'!D56</f>
        <v>5287190262</v>
      </c>
      <c r="E56" s="9">
        <f t="shared" si="10"/>
        <v>4483562.239999771</v>
      </c>
      <c r="F56" s="8">
        <f t="shared" si="12"/>
        <v>5291673824.24</v>
      </c>
      <c r="G56" s="8">
        <f>+'[1]Aportaciones'!BI18</f>
        <v>5291673824.24</v>
      </c>
      <c r="H56" s="8">
        <f t="shared" si="13"/>
        <v>5291673824.24</v>
      </c>
      <c r="I56" s="9">
        <f t="shared" si="11"/>
        <v>4483562.239999771</v>
      </c>
      <c r="J56" s="3"/>
    </row>
    <row r="57" spans="1:10" s="4" customFormat="1" ht="16.5" customHeight="1">
      <c r="A57" s="7"/>
      <c r="B57" s="10"/>
      <c r="C57" s="11" t="s">
        <v>50</v>
      </c>
      <c r="D57" s="8">
        <f>+'[1]LDF-05 (1T)'!D57</f>
        <v>7096817514</v>
      </c>
      <c r="E57" s="8">
        <f t="shared" si="10"/>
        <v>488472016.4899998</v>
      </c>
      <c r="F57" s="8">
        <f t="shared" si="12"/>
        <v>7585289530.49</v>
      </c>
      <c r="G57" s="8">
        <f>+'[1]Aportaciones'!BI19</f>
        <v>7585289530.49</v>
      </c>
      <c r="H57" s="8">
        <f t="shared" si="13"/>
        <v>7585289530.49</v>
      </c>
      <c r="I57" s="8">
        <f t="shared" si="11"/>
        <v>488472016.4899998</v>
      </c>
      <c r="J57" s="3"/>
    </row>
    <row r="58" spans="1:10" s="4" customFormat="1" ht="25.5" customHeight="1">
      <c r="A58" s="7"/>
      <c r="B58" s="10"/>
      <c r="C58" s="12" t="s">
        <v>51</v>
      </c>
      <c r="D58" s="8">
        <f>+'[1]LDF-05 (1T)'!D58</f>
        <v>2474826716</v>
      </c>
      <c r="E58" s="8">
        <f t="shared" si="10"/>
        <v>128409.88000011444</v>
      </c>
      <c r="F58" s="8">
        <f t="shared" si="12"/>
        <v>2474955125.88</v>
      </c>
      <c r="G58" s="8">
        <f>+'[1]Aportaciones'!BI22</f>
        <v>2474955125.88</v>
      </c>
      <c r="H58" s="8">
        <f t="shared" si="13"/>
        <v>2474955125.88</v>
      </c>
      <c r="I58" s="8">
        <f t="shared" si="11"/>
        <v>128409.88000011444</v>
      </c>
      <c r="J58" s="3"/>
    </row>
    <row r="59" spans="1:10" s="4" customFormat="1" ht="16.5" customHeight="1">
      <c r="A59" s="7"/>
      <c r="B59" s="10"/>
      <c r="C59" s="11" t="s">
        <v>52</v>
      </c>
      <c r="D59" s="8">
        <f>+'[1]LDF-05 (1T)'!D59</f>
        <v>1093362826</v>
      </c>
      <c r="E59" s="8">
        <f t="shared" si="10"/>
        <v>-14406501.880000114</v>
      </c>
      <c r="F59" s="8">
        <f t="shared" si="12"/>
        <v>1078956324.12</v>
      </c>
      <c r="G59" s="8">
        <f>+'[1]Aportaciones'!BI23</f>
        <v>1078956324.12</v>
      </c>
      <c r="H59" s="8">
        <f t="shared" si="13"/>
        <v>1078956324.12</v>
      </c>
      <c r="I59" s="8">
        <f t="shared" si="11"/>
        <v>-14406501.880000114</v>
      </c>
      <c r="J59" s="3"/>
    </row>
    <row r="60" spans="1:10" s="4" customFormat="1" ht="20.25" customHeight="1">
      <c r="A60" s="7"/>
      <c r="B60" s="10"/>
      <c r="C60" s="12" t="s">
        <v>53</v>
      </c>
      <c r="D60" s="8">
        <f>+'[1]LDF-05 (1T)'!D60</f>
        <v>260615577</v>
      </c>
      <c r="E60" s="8">
        <f t="shared" si="10"/>
        <v>5178550.079999983</v>
      </c>
      <c r="F60" s="8">
        <f t="shared" si="12"/>
        <v>265794127.07999998</v>
      </c>
      <c r="G60" s="8">
        <f>+'[1]Aportaciones'!BI28</f>
        <v>265794127.07999998</v>
      </c>
      <c r="H60" s="8">
        <f t="shared" si="13"/>
        <v>265794127.07999998</v>
      </c>
      <c r="I60" s="8">
        <f t="shared" si="11"/>
        <v>5178550.079999983</v>
      </c>
      <c r="J60" s="3"/>
    </row>
    <row r="61" spans="1:10" s="4" customFormat="1" ht="20.25" customHeight="1">
      <c r="A61" s="7"/>
      <c r="B61" s="10"/>
      <c r="C61" s="12" t="s">
        <v>54</v>
      </c>
      <c r="D61" s="8">
        <f>+'[1]LDF-05 (1T)'!D61</f>
        <v>201664231</v>
      </c>
      <c r="E61" s="9">
        <f t="shared" si="10"/>
        <v>10884891.689999998</v>
      </c>
      <c r="F61" s="8">
        <f t="shared" si="12"/>
        <v>212549122.69</v>
      </c>
      <c r="G61" s="8">
        <f>+'[1]Aportaciones'!BI31</f>
        <v>212549122.69</v>
      </c>
      <c r="H61" s="8">
        <f t="shared" si="13"/>
        <v>212549122.69</v>
      </c>
      <c r="I61" s="9">
        <f t="shared" si="11"/>
        <v>10884891.689999998</v>
      </c>
      <c r="J61" s="3"/>
    </row>
    <row r="62" spans="1:10" s="4" customFormat="1" ht="20.25" customHeight="1">
      <c r="A62" s="7"/>
      <c r="B62" s="10"/>
      <c r="C62" s="12" t="s">
        <v>55</v>
      </c>
      <c r="D62" s="8">
        <f>+'[1]LDF-05 (1T)'!D62</f>
        <v>1918208814</v>
      </c>
      <c r="E62" s="8">
        <f t="shared" si="10"/>
        <v>-3226995.210000038</v>
      </c>
      <c r="F62" s="8">
        <f t="shared" si="12"/>
        <v>1914981818.79</v>
      </c>
      <c r="G62" s="8">
        <f>+'[1]Aportaciones'!BI32</f>
        <v>1914981818.79</v>
      </c>
      <c r="H62" s="8">
        <f t="shared" si="13"/>
        <v>1914981818.79</v>
      </c>
      <c r="I62" s="8">
        <f t="shared" si="11"/>
        <v>-3226995.210000038</v>
      </c>
      <c r="J62" s="3"/>
    </row>
    <row r="63" spans="1:10" s="4" customFormat="1" ht="12" customHeight="1">
      <c r="A63" s="7"/>
      <c r="B63" s="201" t="s">
        <v>56</v>
      </c>
      <c r="C63" s="202"/>
      <c r="D63" s="8">
        <f aca="true" t="shared" si="14" ref="D63:I63">SUM(D64:D67)</f>
        <v>2027801198</v>
      </c>
      <c r="E63" s="8">
        <f t="shared" si="14"/>
        <v>8982506896.039999</v>
      </c>
      <c r="F63" s="8">
        <f t="shared" si="14"/>
        <v>11010308094.039999</v>
      </c>
      <c r="G63" s="8">
        <f t="shared" si="14"/>
        <v>11010308094.039999</v>
      </c>
      <c r="H63" s="8">
        <f t="shared" si="14"/>
        <v>11010308094.039999</v>
      </c>
      <c r="I63" s="8">
        <f t="shared" si="14"/>
        <v>8982506896.039999</v>
      </c>
      <c r="J63" s="16"/>
    </row>
    <row r="64" spans="1:10" s="4" customFormat="1" ht="12" customHeight="1">
      <c r="A64" s="7"/>
      <c r="B64" s="10"/>
      <c r="C64" s="11" t="s">
        <v>57</v>
      </c>
      <c r="D64" s="8">
        <f>+'[1]LDF-05 (1T)'!D64</f>
        <v>0</v>
      </c>
      <c r="E64" s="8">
        <f>+G64-D64</f>
        <v>2903829698.44</v>
      </c>
      <c r="F64" s="8">
        <f>+D64+E64</f>
        <v>2903829698.44</v>
      </c>
      <c r="G64" s="8">
        <f>+'[1]Convenios'!BI68</f>
        <v>2903829698.44</v>
      </c>
      <c r="H64" s="8">
        <f>+G64</f>
        <v>2903829698.44</v>
      </c>
      <c r="I64" s="8">
        <f>+H64-D64</f>
        <v>2903829698.44</v>
      </c>
      <c r="J64" s="3"/>
    </row>
    <row r="65" spans="1:10" s="4" customFormat="1" ht="12" customHeight="1">
      <c r="A65" s="7"/>
      <c r="B65" s="10"/>
      <c r="C65" s="11" t="s">
        <v>58</v>
      </c>
      <c r="D65" s="8">
        <f>+'[1]LDF-05 (1T)'!D65</f>
        <v>0</v>
      </c>
      <c r="E65" s="8">
        <f>+G65-D65</f>
        <v>0</v>
      </c>
      <c r="F65" s="8">
        <f>+D65+E65</f>
        <v>0</v>
      </c>
      <c r="G65" s="8">
        <v>0</v>
      </c>
      <c r="H65" s="8">
        <f>+G65</f>
        <v>0</v>
      </c>
      <c r="I65" s="8">
        <f>+H65-D65</f>
        <v>0</v>
      </c>
      <c r="J65" s="3"/>
    </row>
    <row r="66" spans="1:10" s="4" customFormat="1" ht="12" customHeight="1">
      <c r="A66" s="7"/>
      <c r="B66" s="10"/>
      <c r="C66" s="11" t="s">
        <v>59</v>
      </c>
      <c r="D66" s="8">
        <f>+'[1]LDF-05 (1T)'!D66</f>
        <v>0</v>
      </c>
      <c r="E66" s="8">
        <f>+G66-D66</f>
        <v>0</v>
      </c>
      <c r="F66" s="8">
        <f>+D66+E66</f>
        <v>0</v>
      </c>
      <c r="G66" s="8">
        <v>0</v>
      </c>
      <c r="H66" s="8">
        <f>+G66</f>
        <v>0</v>
      </c>
      <c r="I66" s="8">
        <f>+H66-D66</f>
        <v>0</v>
      </c>
      <c r="J66" s="3"/>
    </row>
    <row r="67" spans="1:10" s="4" customFormat="1" ht="12" customHeight="1">
      <c r="A67" s="7"/>
      <c r="B67" s="10"/>
      <c r="C67" s="11" t="s">
        <v>60</v>
      </c>
      <c r="D67" s="8">
        <f>+'[1]LDF-05 (1T)'!D67</f>
        <v>2027801198</v>
      </c>
      <c r="E67" s="8">
        <f>+G67-D67</f>
        <v>6078677197.599998</v>
      </c>
      <c r="F67" s="8">
        <f>+D67+E67</f>
        <v>8106478395.599998</v>
      </c>
      <c r="G67" s="8">
        <f>+'[1]Convenios'!BI16-'LDF-05 (4T)'!G64</f>
        <v>8106478395.599998</v>
      </c>
      <c r="H67" s="8">
        <f>+G67</f>
        <v>8106478395.599998</v>
      </c>
      <c r="I67" s="8">
        <f>+H67-D67</f>
        <v>6078677197.599998</v>
      </c>
      <c r="J67" s="3"/>
    </row>
    <row r="68" spans="1:10" s="4" customFormat="1" ht="12" customHeight="1">
      <c r="A68" s="7"/>
      <c r="B68" s="201" t="s">
        <v>61</v>
      </c>
      <c r="C68" s="202"/>
      <c r="D68" s="8">
        <f aca="true" t="shared" si="15" ref="D68:I68">SUM(D69:D70)</f>
        <v>0</v>
      </c>
      <c r="E68" s="8">
        <f t="shared" si="15"/>
        <v>0</v>
      </c>
      <c r="F68" s="8">
        <f t="shared" si="15"/>
        <v>0</v>
      </c>
      <c r="G68" s="8">
        <f t="shared" si="15"/>
        <v>0</v>
      </c>
      <c r="H68" s="8">
        <f t="shared" si="15"/>
        <v>0</v>
      </c>
      <c r="I68" s="8">
        <f t="shared" si="15"/>
        <v>0</v>
      </c>
      <c r="J68" s="3"/>
    </row>
    <row r="69" spans="1:10" s="4" customFormat="1" ht="18.75" customHeight="1">
      <c r="A69" s="7"/>
      <c r="B69" s="10"/>
      <c r="C69" s="12" t="s">
        <v>62</v>
      </c>
      <c r="D69" s="8">
        <v>0</v>
      </c>
      <c r="E69" s="8">
        <f>+G69-D69</f>
        <v>0</v>
      </c>
      <c r="F69" s="8">
        <f>+D69+E69</f>
        <v>0</v>
      </c>
      <c r="G69" s="8">
        <v>0</v>
      </c>
      <c r="H69" s="8">
        <f>+G69</f>
        <v>0</v>
      </c>
      <c r="I69" s="8">
        <f>+H69-D69</f>
        <v>0</v>
      </c>
      <c r="J69" s="3"/>
    </row>
    <row r="70" spans="1:10" s="4" customFormat="1" ht="12" customHeight="1">
      <c r="A70" s="7"/>
      <c r="B70" s="10"/>
      <c r="C70" s="11" t="s">
        <v>63</v>
      </c>
      <c r="D70" s="8">
        <v>0</v>
      </c>
      <c r="E70" s="8">
        <f>+G70-D70</f>
        <v>0</v>
      </c>
      <c r="F70" s="8">
        <f>+D70+E70</f>
        <v>0</v>
      </c>
      <c r="G70" s="8">
        <v>0</v>
      </c>
      <c r="H70" s="8">
        <f>+G70</f>
        <v>0</v>
      </c>
      <c r="I70" s="8">
        <f>+H70-D70</f>
        <v>0</v>
      </c>
      <c r="J70" s="3"/>
    </row>
    <row r="71" spans="1:10" s="4" customFormat="1" ht="18" customHeight="1">
      <c r="A71" s="7"/>
      <c r="B71" s="205" t="s">
        <v>64</v>
      </c>
      <c r="C71" s="206"/>
      <c r="D71" s="8">
        <v>0</v>
      </c>
      <c r="E71" s="8">
        <f>+G71-D71</f>
        <v>0</v>
      </c>
      <c r="F71" s="8">
        <f>+D71+E71</f>
        <v>0</v>
      </c>
      <c r="G71" s="8">
        <v>0</v>
      </c>
      <c r="H71" s="8">
        <f>+G71</f>
        <v>0</v>
      </c>
      <c r="I71" s="8">
        <f>+H71-D71</f>
        <v>0</v>
      </c>
      <c r="J71" s="3"/>
    </row>
    <row r="72" spans="1:10" s="4" customFormat="1" ht="12" customHeight="1">
      <c r="A72" s="7"/>
      <c r="B72" s="201" t="s">
        <v>65</v>
      </c>
      <c r="C72" s="202"/>
      <c r="D72" s="8">
        <v>0</v>
      </c>
      <c r="E72" s="8">
        <f>+G72-D72</f>
        <v>0</v>
      </c>
      <c r="F72" s="8">
        <f>+D72+E72</f>
        <v>0</v>
      </c>
      <c r="G72" s="8">
        <v>0</v>
      </c>
      <c r="H72" s="8">
        <f>+G72</f>
        <v>0</v>
      </c>
      <c r="I72" s="8">
        <f>+H72-D72</f>
        <v>0</v>
      </c>
      <c r="J72" s="3"/>
    </row>
    <row r="73" spans="1:10" s="4" customFormat="1" ht="12" customHeight="1">
      <c r="A73" s="7"/>
      <c r="B73" s="201"/>
      <c r="C73" s="202"/>
      <c r="D73" s="8"/>
      <c r="E73" s="8"/>
      <c r="F73" s="8"/>
      <c r="G73" s="8"/>
      <c r="H73" s="8"/>
      <c r="I73" s="8"/>
      <c r="J73" s="3"/>
    </row>
    <row r="74" spans="1:10" s="4" customFormat="1" ht="15" customHeight="1">
      <c r="A74" s="211" t="s">
        <v>66</v>
      </c>
      <c r="B74" s="212"/>
      <c r="C74" s="207"/>
      <c r="D74" s="6">
        <f aca="true" t="shared" si="16" ref="D74:I74">+D54+D63+D68+D71+D72</f>
        <v>38504763917</v>
      </c>
      <c r="E74" s="6">
        <f t="shared" si="16"/>
        <v>10337070281.129995</v>
      </c>
      <c r="F74" s="6">
        <f t="shared" si="16"/>
        <v>48841834198.13</v>
      </c>
      <c r="G74" s="6">
        <f t="shared" si="16"/>
        <v>48841834198.13</v>
      </c>
      <c r="H74" s="6">
        <f t="shared" si="16"/>
        <v>48841834198.13</v>
      </c>
      <c r="I74" s="6">
        <f t="shared" si="16"/>
        <v>10337070281.129995</v>
      </c>
      <c r="J74" s="3"/>
    </row>
    <row r="75" spans="1:10" s="4" customFormat="1" ht="12" customHeight="1">
      <c r="A75" s="7"/>
      <c r="B75" s="201"/>
      <c r="C75" s="202"/>
      <c r="D75" s="8"/>
      <c r="E75" s="8"/>
      <c r="F75" s="8"/>
      <c r="G75" s="8"/>
      <c r="H75" s="8"/>
      <c r="I75" s="8"/>
      <c r="J75" s="3"/>
    </row>
    <row r="76" spans="1:10" s="4" customFormat="1" ht="12" customHeight="1">
      <c r="A76" s="203" t="s">
        <v>67</v>
      </c>
      <c r="B76" s="203"/>
      <c r="C76" s="203"/>
      <c r="D76" s="6">
        <f aca="true" t="shared" si="17" ref="D76:I76">+D77</f>
        <v>0</v>
      </c>
      <c r="E76" s="6">
        <f t="shared" si="17"/>
        <v>2450000000</v>
      </c>
      <c r="F76" s="6">
        <f t="shared" si="17"/>
        <v>2450000000</v>
      </c>
      <c r="G76" s="6">
        <f t="shared" si="17"/>
        <v>2450000000</v>
      </c>
      <c r="H76" s="6">
        <f t="shared" si="17"/>
        <v>2450000000</v>
      </c>
      <c r="I76" s="6">
        <f t="shared" si="17"/>
        <v>2450000000</v>
      </c>
      <c r="J76" s="3"/>
    </row>
    <row r="77" spans="1:10" s="4" customFormat="1" ht="12" customHeight="1">
      <c r="A77" s="7"/>
      <c r="B77" s="201" t="s">
        <v>68</v>
      </c>
      <c r="C77" s="202"/>
      <c r="D77" s="8">
        <v>0</v>
      </c>
      <c r="E77" s="8">
        <f>+G77-D77</f>
        <v>2450000000</v>
      </c>
      <c r="F77" s="8">
        <f>+D77+E77</f>
        <v>2450000000</v>
      </c>
      <c r="G77" s="8">
        <f>+'[1]Oblig. C. P.'!B84</f>
        <v>2450000000</v>
      </c>
      <c r="H77" s="8">
        <f>+G77</f>
        <v>2450000000</v>
      </c>
      <c r="I77" s="8">
        <f>+H77-D77</f>
        <v>2450000000</v>
      </c>
      <c r="J77" s="3"/>
    </row>
    <row r="78" spans="1:10" s="4" customFormat="1" ht="12" customHeight="1">
      <c r="A78" s="7"/>
      <c r="B78" s="201"/>
      <c r="C78" s="202"/>
      <c r="D78" s="8"/>
      <c r="E78" s="8"/>
      <c r="F78" s="8"/>
      <c r="G78" s="8"/>
      <c r="H78" s="8"/>
      <c r="I78" s="8"/>
      <c r="J78" s="3"/>
    </row>
    <row r="79" spans="1:10" s="4" customFormat="1" ht="12" customHeight="1">
      <c r="A79" s="203" t="s">
        <v>69</v>
      </c>
      <c r="B79" s="203"/>
      <c r="C79" s="203"/>
      <c r="D79" s="6">
        <f aca="true" t="shared" si="18" ref="D79:I79">+D49+D74+D76</f>
        <v>61806070438</v>
      </c>
      <c r="E79" s="6">
        <f t="shared" si="18"/>
        <v>10583665252.939997</v>
      </c>
      <c r="F79" s="6">
        <f t="shared" si="18"/>
        <v>72389735690.94</v>
      </c>
      <c r="G79" s="6">
        <f t="shared" si="18"/>
        <v>72389735690.94</v>
      </c>
      <c r="H79" s="6">
        <f t="shared" si="18"/>
        <v>72389735690.94</v>
      </c>
      <c r="I79" s="6">
        <f t="shared" si="18"/>
        <v>10583665252.939997</v>
      </c>
      <c r="J79" s="3"/>
    </row>
    <row r="80" spans="1:10" s="4" customFormat="1" ht="12" customHeight="1">
      <c r="A80" s="7"/>
      <c r="B80" s="201"/>
      <c r="C80" s="202"/>
      <c r="D80" s="8"/>
      <c r="E80" s="8"/>
      <c r="F80" s="8"/>
      <c r="G80" s="8"/>
      <c r="H80" s="8"/>
      <c r="I80" s="8"/>
      <c r="J80" s="3"/>
    </row>
    <row r="81" spans="1:10" s="4" customFormat="1" ht="12" customHeight="1">
      <c r="A81" s="7"/>
      <c r="B81" s="204" t="s">
        <v>70</v>
      </c>
      <c r="C81" s="203"/>
      <c r="D81" s="8"/>
      <c r="E81" s="8"/>
      <c r="F81" s="8"/>
      <c r="G81" s="8"/>
      <c r="H81" s="8"/>
      <c r="I81" s="8"/>
      <c r="J81" s="3"/>
    </row>
    <row r="82" spans="1:10" s="4" customFormat="1" ht="15" customHeight="1">
      <c r="A82" s="7"/>
      <c r="B82" s="205" t="s">
        <v>71</v>
      </c>
      <c r="C82" s="206"/>
      <c r="D82" s="8"/>
      <c r="E82" s="8"/>
      <c r="F82" s="8"/>
      <c r="G82" s="8"/>
      <c r="H82" s="8"/>
      <c r="I82" s="8"/>
      <c r="J82" s="3"/>
    </row>
    <row r="83" spans="1:10" s="4" customFormat="1" ht="15.75" customHeight="1">
      <c r="A83" s="7"/>
      <c r="B83" s="205" t="s">
        <v>72</v>
      </c>
      <c r="C83" s="206"/>
      <c r="D83" s="8"/>
      <c r="E83" s="8"/>
      <c r="F83" s="8"/>
      <c r="G83" s="8"/>
      <c r="H83" s="8"/>
      <c r="I83" s="8"/>
      <c r="J83" s="3"/>
    </row>
    <row r="84" spans="1:10" s="4" customFormat="1" ht="12" customHeight="1">
      <c r="A84" s="7"/>
      <c r="B84" s="207" t="s">
        <v>73</v>
      </c>
      <c r="C84" s="208"/>
      <c r="D84" s="8"/>
      <c r="E84" s="8"/>
      <c r="F84" s="8"/>
      <c r="G84" s="8"/>
      <c r="H84" s="8"/>
      <c r="I84" s="8"/>
      <c r="J84" s="3"/>
    </row>
    <row r="85" spans="1:10" s="4" customFormat="1" ht="12" customHeight="1" thickBot="1">
      <c r="A85" s="17"/>
      <c r="B85" s="209"/>
      <c r="C85" s="210"/>
      <c r="D85" s="18"/>
      <c r="E85" s="18"/>
      <c r="F85" s="18"/>
      <c r="G85" s="18"/>
      <c r="H85" s="18"/>
      <c r="I85" s="18"/>
      <c r="J85" s="3"/>
    </row>
    <row r="86" ht="15.75">
      <c r="D86" s="19">
        <f>+D79-'[1]LDF-05 (1T)'!D79</f>
        <v>0</v>
      </c>
    </row>
    <row r="87" spans="2:11" s="20" customFormat="1" ht="12" customHeight="1" hidden="1">
      <c r="B87" s="21" t="s">
        <v>74</v>
      </c>
      <c r="C87" s="22"/>
      <c r="D87" s="22"/>
      <c r="E87" s="22"/>
      <c r="F87" s="22"/>
      <c r="G87" s="22"/>
      <c r="H87" s="22"/>
      <c r="I87" s="22"/>
      <c r="J87" s="3"/>
      <c r="K87" s="23"/>
    </row>
    <row r="88" spans="2:11" s="20" customFormat="1" ht="40.25" customHeight="1" hidden="1">
      <c r="B88" s="200" t="s">
        <v>75</v>
      </c>
      <c r="C88" s="200"/>
      <c r="D88" s="200"/>
      <c r="E88" s="200"/>
      <c r="F88" s="200"/>
      <c r="G88" s="200"/>
      <c r="H88" s="200"/>
      <c r="I88" s="200"/>
      <c r="J88" s="3"/>
      <c r="K88" s="23"/>
    </row>
    <row r="89" spans="2:11" s="20" customFormat="1" ht="20.5" customHeight="1" hidden="1">
      <c r="B89" s="200" t="s">
        <v>76</v>
      </c>
      <c r="C89" s="200"/>
      <c r="D89" s="200"/>
      <c r="E89" s="200"/>
      <c r="F89" s="200"/>
      <c r="G89" s="200"/>
      <c r="H89" s="200"/>
      <c r="I89" s="200"/>
      <c r="J89" s="3"/>
      <c r="K89" s="23"/>
    </row>
    <row r="90" spans="2:11" s="20" customFormat="1" ht="16.5" customHeight="1" hidden="1">
      <c r="B90" s="200" t="s">
        <v>77</v>
      </c>
      <c r="C90" s="200"/>
      <c r="D90" s="200"/>
      <c r="E90" s="200"/>
      <c r="F90" s="200"/>
      <c r="G90" s="200"/>
      <c r="H90" s="200"/>
      <c r="I90" s="200"/>
      <c r="J90" s="3"/>
      <c r="K90" s="23"/>
    </row>
    <row r="91" spans="2:11" s="20" customFormat="1" ht="12" customHeight="1" hidden="1">
      <c r="B91" s="200" t="s">
        <v>78</v>
      </c>
      <c r="C91" s="200"/>
      <c r="D91" s="200"/>
      <c r="E91" s="200"/>
      <c r="F91" s="200"/>
      <c r="G91" s="200"/>
      <c r="H91" s="200"/>
      <c r="I91" s="200"/>
      <c r="J91" s="3"/>
      <c r="K91" s="23"/>
    </row>
    <row r="92" spans="2:11" s="20" customFormat="1" ht="15" customHeight="1" hidden="1">
      <c r="B92" s="196" t="s">
        <v>79</v>
      </c>
      <c r="C92" s="196"/>
      <c r="D92" s="196"/>
      <c r="E92" s="196"/>
      <c r="F92" s="196"/>
      <c r="G92" s="196"/>
      <c r="H92" s="196"/>
      <c r="I92" s="196"/>
      <c r="J92" s="3"/>
      <c r="K92" s="23"/>
    </row>
    <row r="93" ht="15.75" hidden="1"/>
    <row r="94" spans="1:11" ht="15">
      <c r="A94" s="24"/>
      <c r="B94" s="24"/>
      <c r="C94" s="24"/>
      <c r="D94" s="24"/>
      <c r="E94" s="24"/>
      <c r="F94" s="24"/>
      <c r="G94" s="24"/>
      <c r="H94" s="24"/>
      <c r="I94" s="24"/>
      <c r="J94" s="24"/>
      <c r="K94" s="24"/>
    </row>
    <row r="95" spans="1:10" ht="15">
      <c r="A95" s="197"/>
      <c r="B95" s="198"/>
      <c r="C95" s="198"/>
      <c r="D95" s="198" t="s">
        <v>80</v>
      </c>
      <c r="E95" s="198"/>
      <c r="F95" s="198"/>
      <c r="G95" s="198" t="s">
        <v>81</v>
      </c>
      <c r="H95" s="198"/>
      <c r="I95" s="198"/>
      <c r="J95" s="26"/>
    </row>
    <row r="96" spans="1:10" ht="15.75">
      <c r="A96" s="199" t="s">
        <v>82</v>
      </c>
      <c r="B96" s="199"/>
      <c r="C96" s="199"/>
      <c r="D96" s="199" t="s">
        <v>83</v>
      </c>
      <c r="E96" s="199"/>
      <c r="F96" s="199"/>
      <c r="G96" s="199" t="s">
        <v>84</v>
      </c>
      <c r="H96" s="199"/>
      <c r="I96" s="199"/>
      <c r="J96" s="27"/>
    </row>
    <row r="97" spans="1:10" ht="15.75">
      <c r="A97" s="28"/>
      <c r="B97" s="29"/>
      <c r="E97" s="29"/>
      <c r="F97" s="29"/>
      <c r="G97" s="29"/>
      <c r="H97" s="30"/>
      <c r="J97" s="31"/>
    </row>
    <row r="98" spans="1:10" ht="15.75">
      <c r="A98" s="28"/>
      <c r="B98" s="29"/>
      <c r="E98" s="29"/>
      <c r="F98" s="29"/>
      <c r="G98" s="29"/>
      <c r="H98" s="30"/>
      <c r="J98" s="31"/>
    </row>
    <row r="99" spans="1:10" ht="15.75">
      <c r="A99" s="193" t="s">
        <v>85</v>
      </c>
      <c r="B99" s="193"/>
      <c r="C99" s="193"/>
      <c r="D99" s="193" t="s">
        <v>86</v>
      </c>
      <c r="E99" s="193"/>
      <c r="F99" s="193"/>
      <c r="G99" s="193" t="s">
        <v>87</v>
      </c>
      <c r="H99" s="193"/>
      <c r="I99" s="193"/>
      <c r="J99" s="32"/>
    </row>
    <row r="100" spans="1:10" ht="15.75">
      <c r="A100" s="194" t="s">
        <v>88</v>
      </c>
      <c r="B100" s="194"/>
      <c r="C100" s="194"/>
      <c r="D100" s="195" t="s">
        <v>89</v>
      </c>
      <c r="E100" s="195"/>
      <c r="F100" s="195"/>
      <c r="G100" s="195" t="s">
        <v>90</v>
      </c>
      <c r="H100" s="195"/>
      <c r="I100" s="195"/>
      <c r="J100" s="33"/>
    </row>
  </sheetData>
  <mergeCells count="65">
    <mergeCell ref="B18:C18"/>
    <mergeCell ref="A8:I8"/>
    <mergeCell ref="A9:I9"/>
    <mergeCell ref="A10:I10"/>
    <mergeCell ref="A11:I11"/>
    <mergeCell ref="A12:C14"/>
    <mergeCell ref="D12:H12"/>
    <mergeCell ref="I12:I14"/>
    <mergeCell ref="D13:D14"/>
    <mergeCell ref="E13:E14"/>
    <mergeCell ref="F13:F14"/>
    <mergeCell ref="G13:G14"/>
    <mergeCell ref="H13:H14"/>
    <mergeCell ref="A15:C15"/>
    <mergeCell ref="A16:C16"/>
    <mergeCell ref="B17:C17"/>
    <mergeCell ref="A50:C50"/>
    <mergeCell ref="B19:C19"/>
    <mergeCell ref="B20:C20"/>
    <mergeCell ref="B21:C21"/>
    <mergeCell ref="B22:C22"/>
    <mergeCell ref="B23:C23"/>
    <mergeCell ref="B24:C24"/>
    <mergeCell ref="B36:C36"/>
    <mergeCell ref="B42:C42"/>
    <mergeCell ref="B43:C43"/>
    <mergeCell ref="B45:C45"/>
    <mergeCell ref="A49:C49"/>
    <mergeCell ref="B77:C77"/>
    <mergeCell ref="A51:C51"/>
    <mergeCell ref="A53:C53"/>
    <mergeCell ref="B54:C54"/>
    <mergeCell ref="B63:C63"/>
    <mergeCell ref="B68:C68"/>
    <mergeCell ref="B71:C71"/>
    <mergeCell ref="B72:C72"/>
    <mergeCell ref="B73:C73"/>
    <mergeCell ref="A74:C74"/>
    <mergeCell ref="B75:C75"/>
    <mergeCell ref="A76:C76"/>
    <mergeCell ref="B91:I91"/>
    <mergeCell ref="B78:C78"/>
    <mergeCell ref="A79:C79"/>
    <mergeCell ref="B80:C80"/>
    <mergeCell ref="B81:C81"/>
    <mergeCell ref="B82:C82"/>
    <mergeCell ref="B83:C83"/>
    <mergeCell ref="B84:C84"/>
    <mergeCell ref="B85:C85"/>
    <mergeCell ref="B88:I88"/>
    <mergeCell ref="B89:I89"/>
    <mergeCell ref="B90:I90"/>
    <mergeCell ref="B92:I92"/>
    <mergeCell ref="A95:C95"/>
    <mergeCell ref="D95:F95"/>
    <mergeCell ref="G95:I95"/>
    <mergeCell ref="A96:C96"/>
    <mergeCell ref="D96:F96"/>
    <mergeCell ref="G96:I96"/>
    <mergeCell ref="A99:C99"/>
    <mergeCell ref="D99:F99"/>
    <mergeCell ref="G99:I99"/>
    <mergeCell ref="A100:C100"/>
    <mergeCell ref="D100:F100"/>
    <mergeCell ref="G100:I100"/>
  </mergeCells>
  <printOptions horizontalCentered="1"/>
  <pageMargins left="0" right="0" top="0.393700787401575" bottom="0.393700787401575" header="0.31496062992126" footer="0.31496062992126"/>
  <pageSetup horizontalDpi="600" verticalDpi="600" orientation="portrait" scale="8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8737F-BE25-C44D-8318-6E81F4531926}">
  <sheetPr>
    <tabColor rgb="FFC00000"/>
  </sheetPr>
  <dimension ref="A1:H347"/>
  <sheetViews>
    <sheetView zoomScale="110" zoomScaleNormal="110" workbookViewId="0" topLeftCell="A1">
      <selection activeCell="C18" sqref="C18"/>
    </sheetView>
  </sheetViews>
  <sheetFormatPr defaultColWidth="11.50390625" defaultRowHeight="15.75"/>
  <cols>
    <col min="1" max="1" width="55.50390625" style="38" customWidth="1"/>
    <col min="2" max="2" width="13.50390625" style="38" customWidth="1"/>
    <col min="3" max="3" width="12.50390625" style="38" customWidth="1"/>
    <col min="4" max="4" width="13.625" style="38" customWidth="1"/>
    <col min="5" max="5" width="13.50390625" style="38" customWidth="1"/>
    <col min="6" max="6" width="13.375" style="38" customWidth="1"/>
    <col min="7" max="7" width="13.50390625" style="38" customWidth="1"/>
    <col min="8" max="16384" width="11.50390625" style="38" customWidth="1"/>
  </cols>
  <sheetData>
    <row r="1" spans="1:7" s="34" customFormat="1" ht="11.25" customHeight="1">
      <c r="A1" s="246" t="s">
        <v>91</v>
      </c>
      <c r="B1" s="246"/>
      <c r="C1" s="246"/>
      <c r="D1" s="246"/>
      <c r="E1" s="246"/>
      <c r="F1" s="246"/>
      <c r="G1" s="246"/>
    </row>
    <row r="2" spans="1:8" s="34" customFormat="1" ht="12" customHeight="1">
      <c r="A2" s="247" t="s">
        <v>92</v>
      </c>
      <c r="B2" s="247"/>
      <c r="C2" s="247"/>
      <c r="D2" s="247"/>
      <c r="E2" s="247"/>
      <c r="F2" s="247"/>
      <c r="G2" s="247"/>
      <c r="H2" s="35"/>
    </row>
    <row r="3" spans="1:8" s="34" customFormat="1" ht="12" customHeight="1">
      <c r="A3" s="247" t="s">
        <v>93</v>
      </c>
      <c r="B3" s="247"/>
      <c r="C3" s="247"/>
      <c r="D3" s="247"/>
      <c r="E3" s="247"/>
      <c r="F3" s="247"/>
      <c r="G3" s="247"/>
      <c r="H3" s="35"/>
    </row>
    <row r="4" spans="1:8" s="34" customFormat="1" ht="9" customHeight="1">
      <c r="A4" s="36"/>
      <c r="B4" s="36"/>
      <c r="C4" s="36"/>
      <c r="D4" s="36"/>
      <c r="E4" s="37"/>
      <c r="F4" s="37"/>
      <c r="G4" s="37"/>
      <c r="H4" s="35"/>
    </row>
    <row r="5" spans="1:7" ht="15.75">
      <c r="A5" s="248" t="s">
        <v>94</v>
      </c>
      <c r="B5" s="249"/>
      <c r="C5" s="249"/>
      <c r="D5" s="249"/>
      <c r="E5" s="249"/>
      <c r="F5" s="249"/>
      <c r="G5" s="250"/>
    </row>
    <row r="6" spans="1:7" ht="15.75">
      <c r="A6" s="251" t="s">
        <v>95</v>
      </c>
      <c r="B6" s="252"/>
      <c r="C6" s="252"/>
      <c r="D6" s="252"/>
      <c r="E6" s="252"/>
      <c r="F6" s="252"/>
      <c r="G6" s="253"/>
    </row>
    <row r="7" spans="1:7" ht="15.75">
      <c r="A7" s="251" t="s">
        <v>96</v>
      </c>
      <c r="B7" s="252"/>
      <c r="C7" s="252"/>
      <c r="D7" s="252"/>
      <c r="E7" s="252"/>
      <c r="F7" s="252"/>
      <c r="G7" s="253"/>
    </row>
    <row r="8" spans="1:7" ht="15.75">
      <c r="A8" s="240" t="s">
        <v>97</v>
      </c>
      <c r="B8" s="241"/>
      <c r="C8" s="241"/>
      <c r="D8" s="241"/>
      <c r="E8" s="241"/>
      <c r="F8" s="241"/>
      <c r="G8" s="242"/>
    </row>
    <row r="9" spans="1:7" ht="15.75">
      <c r="A9" s="243" t="s">
        <v>98</v>
      </c>
      <c r="B9" s="244" t="s">
        <v>99</v>
      </c>
      <c r="C9" s="244"/>
      <c r="D9" s="244"/>
      <c r="E9" s="244"/>
      <c r="F9" s="244"/>
      <c r="G9" s="245" t="s">
        <v>100</v>
      </c>
    </row>
    <row r="10" spans="1:7" ht="24">
      <c r="A10" s="243"/>
      <c r="B10" s="39" t="s">
        <v>101</v>
      </c>
      <c r="C10" s="40" t="s">
        <v>8</v>
      </c>
      <c r="D10" s="41" t="s">
        <v>9</v>
      </c>
      <c r="E10" s="40" t="s">
        <v>10</v>
      </c>
      <c r="F10" s="42" t="s">
        <v>102</v>
      </c>
      <c r="G10" s="245"/>
    </row>
    <row r="11" spans="1:8" s="48" customFormat="1" ht="15.75">
      <c r="A11" s="43" t="s">
        <v>103</v>
      </c>
      <c r="B11" s="44">
        <v>23301306521</v>
      </c>
      <c r="C11" s="45">
        <v>-347340144.30000114</v>
      </c>
      <c r="D11" s="44">
        <v>22953966376.7</v>
      </c>
      <c r="E11" s="45">
        <v>22801231119.05</v>
      </c>
      <c r="F11" s="44">
        <v>22409275951.949993</v>
      </c>
      <c r="G11" s="46">
        <v>152735257.65</v>
      </c>
      <c r="H11" s="47"/>
    </row>
    <row r="12" spans="1:8" s="48" customFormat="1" ht="15.75">
      <c r="A12" s="49" t="s">
        <v>104</v>
      </c>
      <c r="B12" s="50">
        <v>17689747714.25</v>
      </c>
      <c r="C12" s="51">
        <v>134206946.7200002</v>
      </c>
      <c r="D12" s="50">
        <v>17823954660.970013</v>
      </c>
      <c r="E12" s="51">
        <v>17671219403.32001</v>
      </c>
      <c r="F12" s="50">
        <v>17279438935.220005</v>
      </c>
      <c r="G12" s="52">
        <v>152735257.65</v>
      </c>
      <c r="H12" s="47"/>
    </row>
    <row r="13" spans="1:8" s="48" customFormat="1" ht="15.75">
      <c r="A13" s="53" t="s">
        <v>105</v>
      </c>
      <c r="B13" s="50">
        <v>17689747714.25</v>
      </c>
      <c r="C13" s="51">
        <v>134206946.7200002</v>
      </c>
      <c r="D13" s="50">
        <v>17823954660.970013</v>
      </c>
      <c r="E13" s="51">
        <v>17671219403.32001</v>
      </c>
      <c r="F13" s="50">
        <v>17279438935.220005</v>
      </c>
      <c r="G13" s="52">
        <v>152735257.65</v>
      </c>
      <c r="H13" s="47"/>
    </row>
    <row r="14" spans="1:8" s="48" customFormat="1" ht="15.75">
      <c r="A14" s="54" t="s">
        <v>106</v>
      </c>
      <c r="B14" s="50">
        <v>17689747714.25</v>
      </c>
      <c r="C14" s="51">
        <v>134206946.7200002</v>
      </c>
      <c r="D14" s="50">
        <v>17823954660.970013</v>
      </c>
      <c r="E14" s="51">
        <v>17671219403.32001</v>
      </c>
      <c r="F14" s="50">
        <v>17279438935.220005</v>
      </c>
      <c r="G14" s="52">
        <v>152735257.65</v>
      </c>
      <c r="H14" s="47"/>
    </row>
    <row r="15" spans="1:8" s="48" customFormat="1" ht="15.75">
      <c r="A15" s="55" t="s">
        <v>107</v>
      </c>
      <c r="B15" s="50">
        <v>16118862412.380003</v>
      </c>
      <c r="C15" s="51">
        <v>-521529723.27999985</v>
      </c>
      <c r="D15" s="50">
        <v>15597332689.100004</v>
      </c>
      <c r="E15" s="51">
        <v>15444597431.450005</v>
      </c>
      <c r="F15" s="50">
        <v>15107187824.320002</v>
      </c>
      <c r="G15" s="52">
        <v>152735257.65</v>
      </c>
      <c r="H15" s="47"/>
    </row>
    <row r="16" spans="1:8" s="48" customFormat="1" ht="15.75">
      <c r="A16" s="56" t="s">
        <v>108</v>
      </c>
      <c r="B16" s="50">
        <v>12033743450.11</v>
      </c>
      <c r="C16" s="51">
        <v>-646559439.9799999</v>
      </c>
      <c r="D16" s="50">
        <v>11387184010.130003</v>
      </c>
      <c r="E16" s="51">
        <v>11234448752.480003</v>
      </c>
      <c r="F16" s="50">
        <v>10913762895.59</v>
      </c>
      <c r="G16" s="52">
        <v>152735257.65</v>
      </c>
      <c r="H16" s="47"/>
    </row>
    <row r="17" spans="1:8" ht="15.75">
      <c r="A17" s="57" t="s">
        <v>109</v>
      </c>
      <c r="B17" s="58">
        <v>332654104.22</v>
      </c>
      <c r="C17" s="59">
        <v>150070897.91000012</v>
      </c>
      <c r="D17" s="58">
        <v>482725002.13000005</v>
      </c>
      <c r="E17" s="59">
        <v>468461878.7800001</v>
      </c>
      <c r="F17" s="58">
        <v>458138142.78000003</v>
      </c>
      <c r="G17" s="60">
        <v>14263123.350000001</v>
      </c>
      <c r="H17" s="47"/>
    </row>
    <row r="18" spans="1:8" ht="15.75">
      <c r="A18" s="57" t="s">
        <v>110</v>
      </c>
      <c r="B18" s="58">
        <v>101998990.24000001</v>
      </c>
      <c r="C18" s="59">
        <v>-2638919.7499999944</v>
      </c>
      <c r="D18" s="58">
        <v>99360070.49</v>
      </c>
      <c r="E18" s="59">
        <v>97860070.49</v>
      </c>
      <c r="F18" s="58">
        <v>93395498.97</v>
      </c>
      <c r="G18" s="60">
        <v>1500000</v>
      </c>
      <c r="H18" s="47"/>
    </row>
    <row r="19" spans="1:8" ht="15.75">
      <c r="A19" s="57" t="s">
        <v>111</v>
      </c>
      <c r="B19" s="58">
        <v>353262043.07</v>
      </c>
      <c r="C19" s="59">
        <v>-344921534.59</v>
      </c>
      <c r="D19" s="58">
        <v>8340508.48</v>
      </c>
      <c r="E19" s="59">
        <v>7585118.66</v>
      </c>
      <c r="F19" s="58">
        <v>6829728.84</v>
      </c>
      <c r="G19" s="60">
        <v>755389.8200000003</v>
      </c>
      <c r="H19" s="47"/>
    </row>
    <row r="20" spans="1:8" ht="15.75">
      <c r="A20" s="57" t="s">
        <v>112</v>
      </c>
      <c r="B20" s="58">
        <v>390814668.36</v>
      </c>
      <c r="C20" s="59">
        <v>-169399949.36</v>
      </c>
      <c r="D20" s="58">
        <v>221414719.00000006</v>
      </c>
      <c r="E20" s="59">
        <v>221414719.00000006</v>
      </c>
      <c r="F20" s="58">
        <v>206359524.03000006</v>
      </c>
      <c r="G20" s="60">
        <v>0</v>
      </c>
      <c r="H20" s="47"/>
    </row>
    <row r="21" spans="1:8" ht="15.75">
      <c r="A21" s="57" t="s">
        <v>113</v>
      </c>
      <c r="B21" s="58">
        <v>217302756.51</v>
      </c>
      <c r="C21" s="59">
        <v>-217242756.51</v>
      </c>
      <c r="D21" s="58">
        <v>60000</v>
      </c>
      <c r="E21" s="59">
        <v>60000</v>
      </c>
      <c r="F21" s="58">
        <v>35000</v>
      </c>
      <c r="G21" s="60">
        <v>0</v>
      </c>
      <c r="H21" s="47"/>
    </row>
    <row r="22" spans="1:8" ht="15.75">
      <c r="A22" s="57" t="s">
        <v>114</v>
      </c>
      <c r="B22" s="58">
        <v>568573276.8100001</v>
      </c>
      <c r="C22" s="59">
        <v>2214837158.99</v>
      </c>
      <c r="D22" s="58">
        <v>2783410435.800001</v>
      </c>
      <c r="E22" s="59">
        <v>2772302896.990001</v>
      </c>
      <c r="F22" s="58">
        <v>2617412692.6700006</v>
      </c>
      <c r="G22" s="60">
        <v>11107538.809999997</v>
      </c>
      <c r="H22" s="47"/>
    </row>
    <row r="23" spans="1:8" ht="15.75">
      <c r="A23" s="57" t="s">
        <v>115</v>
      </c>
      <c r="B23" s="58">
        <v>161596859.88000008</v>
      </c>
      <c r="C23" s="59">
        <v>-28963623.639999982</v>
      </c>
      <c r="D23" s="58">
        <v>132633236.24000001</v>
      </c>
      <c r="E23" s="59">
        <v>121220501.77000001</v>
      </c>
      <c r="F23" s="58">
        <v>118479262.01</v>
      </c>
      <c r="G23" s="60">
        <v>11412734.47</v>
      </c>
      <c r="H23" s="47"/>
    </row>
    <row r="24" spans="1:8" ht="15.75">
      <c r="A24" s="57" t="s">
        <v>116</v>
      </c>
      <c r="B24" s="58">
        <v>357180266.61</v>
      </c>
      <c r="C24" s="59">
        <v>-218697212.40000007</v>
      </c>
      <c r="D24" s="58">
        <v>138483054.21</v>
      </c>
      <c r="E24" s="59">
        <v>138457844.13000003</v>
      </c>
      <c r="F24" s="58">
        <v>111885142.55999999</v>
      </c>
      <c r="G24" s="60">
        <v>25210.079999999958</v>
      </c>
      <c r="H24" s="47"/>
    </row>
    <row r="25" spans="1:8" ht="15.75">
      <c r="A25" s="57" t="s">
        <v>117</v>
      </c>
      <c r="B25" s="58">
        <v>2759155197.170001</v>
      </c>
      <c r="C25" s="59">
        <v>-595493875.8100002</v>
      </c>
      <c r="D25" s="58">
        <v>2163661321.3599997</v>
      </c>
      <c r="E25" s="59">
        <v>2150022698.48</v>
      </c>
      <c r="F25" s="58">
        <v>2141815096.2499998</v>
      </c>
      <c r="G25" s="60">
        <v>13638622.879999999</v>
      </c>
      <c r="H25" s="47"/>
    </row>
    <row r="26" spans="1:8" ht="15.75">
      <c r="A26" s="57" t="s">
        <v>118</v>
      </c>
      <c r="B26" s="58">
        <v>3668827333.649999</v>
      </c>
      <c r="C26" s="59">
        <v>-90981127.15999997</v>
      </c>
      <c r="D26" s="58">
        <v>3577846206.49</v>
      </c>
      <c r="E26" s="59">
        <v>3577846206.49</v>
      </c>
      <c r="F26" s="58">
        <v>3561869610.89</v>
      </c>
      <c r="G26" s="60">
        <v>0</v>
      </c>
      <c r="H26" s="47"/>
    </row>
    <row r="27" spans="1:8" ht="15.75">
      <c r="A27" s="57" t="s">
        <v>119</v>
      </c>
      <c r="B27" s="58">
        <v>72121979.57000001</v>
      </c>
      <c r="C27" s="59">
        <v>1352881.7499999925</v>
      </c>
      <c r="D27" s="58">
        <v>73474861.32000001</v>
      </c>
      <c r="E27" s="59">
        <v>55989545.32000001</v>
      </c>
      <c r="F27" s="58">
        <v>55803879.660000004</v>
      </c>
      <c r="G27" s="60">
        <v>17485316</v>
      </c>
      <c r="H27" s="47"/>
    </row>
    <row r="28" spans="1:8" ht="15.75">
      <c r="A28" s="57" t="s">
        <v>120</v>
      </c>
      <c r="B28" s="58">
        <v>1394337586.6499996</v>
      </c>
      <c r="C28" s="59">
        <v>-787193999.6099998</v>
      </c>
      <c r="D28" s="58">
        <v>607143587.04</v>
      </c>
      <c r="E28" s="59">
        <v>607143587.04</v>
      </c>
      <c r="F28" s="58">
        <v>567777101.4799999</v>
      </c>
      <c r="G28" s="60">
        <v>0</v>
      </c>
      <c r="H28" s="47"/>
    </row>
    <row r="29" spans="1:8" ht="15.75">
      <c r="A29" s="57" t="s">
        <v>121</v>
      </c>
      <c r="B29" s="58">
        <v>91831258.33999999</v>
      </c>
      <c r="C29" s="59">
        <v>-5668921.469999996</v>
      </c>
      <c r="D29" s="58">
        <v>86162336.87000003</v>
      </c>
      <c r="E29" s="59">
        <v>68365836.86999999</v>
      </c>
      <c r="F29" s="58">
        <v>67499652.90999998</v>
      </c>
      <c r="G29" s="60">
        <v>17796500</v>
      </c>
      <c r="H29" s="47"/>
    </row>
    <row r="30" spans="1:8" ht="15.75">
      <c r="A30" s="57" t="s">
        <v>122</v>
      </c>
      <c r="B30" s="58">
        <v>191876502.10000005</v>
      </c>
      <c r="C30" s="59">
        <v>-37050356.13999999</v>
      </c>
      <c r="D30" s="58">
        <v>154826145.96</v>
      </c>
      <c r="E30" s="59">
        <v>149776145.96</v>
      </c>
      <c r="F30" s="58">
        <v>135152639.86999997</v>
      </c>
      <c r="G30" s="60">
        <v>5050000</v>
      </c>
      <c r="H30" s="47"/>
    </row>
    <row r="31" spans="1:8" ht="15.75">
      <c r="A31" s="57" t="s">
        <v>123</v>
      </c>
      <c r="B31" s="58">
        <v>398272337.02</v>
      </c>
      <c r="C31" s="59">
        <v>-272373643.71999997</v>
      </c>
      <c r="D31" s="58">
        <v>125898693.3</v>
      </c>
      <c r="E31" s="59">
        <v>89537906.68</v>
      </c>
      <c r="F31" s="58">
        <v>81475142.02000001</v>
      </c>
      <c r="G31" s="60">
        <v>36360786.620000005</v>
      </c>
      <c r="H31" s="47"/>
    </row>
    <row r="32" spans="1:8" ht="15.75">
      <c r="A32" s="57" t="s">
        <v>124</v>
      </c>
      <c r="B32" s="58">
        <v>70012228.73</v>
      </c>
      <c r="C32" s="59">
        <v>-11793071.470000003</v>
      </c>
      <c r="D32" s="58">
        <v>58219157.260000005</v>
      </c>
      <c r="E32" s="59">
        <v>52151397.97</v>
      </c>
      <c r="F32" s="58">
        <v>51301815.45</v>
      </c>
      <c r="G32" s="60">
        <v>6067759.290000001</v>
      </c>
      <c r="H32" s="47"/>
    </row>
    <row r="33" spans="1:8" ht="15.75">
      <c r="A33" s="57" t="s">
        <v>125</v>
      </c>
      <c r="B33" s="58">
        <v>54780882.34</v>
      </c>
      <c r="C33" s="59">
        <v>-22756924.289999984</v>
      </c>
      <c r="D33" s="58">
        <v>32023958.05</v>
      </c>
      <c r="E33" s="59">
        <v>30906278.05</v>
      </c>
      <c r="F33" s="58">
        <v>30464100.42</v>
      </c>
      <c r="G33" s="60">
        <v>1117680</v>
      </c>
      <c r="H33" s="47"/>
    </row>
    <row r="34" spans="1:8" ht="15.75">
      <c r="A34" s="57" t="s">
        <v>126</v>
      </c>
      <c r="B34" s="58">
        <v>136926050.32</v>
      </c>
      <c r="C34" s="59">
        <v>-79510724.80000004</v>
      </c>
      <c r="D34" s="58">
        <v>57415325.52</v>
      </c>
      <c r="E34" s="59">
        <v>48189192.190000005</v>
      </c>
      <c r="F34" s="58">
        <v>47154720.59</v>
      </c>
      <c r="G34" s="60">
        <v>9226133.33</v>
      </c>
      <c r="H34" s="47"/>
    </row>
    <row r="35" spans="1:8" ht="15.75">
      <c r="A35" s="57" t="s">
        <v>127</v>
      </c>
      <c r="B35" s="58">
        <v>42982787.220000006</v>
      </c>
      <c r="C35" s="59">
        <v>-16525359.059999993</v>
      </c>
      <c r="D35" s="58">
        <v>26457428.16</v>
      </c>
      <c r="E35" s="59">
        <v>26457428.16</v>
      </c>
      <c r="F35" s="58">
        <v>26302370.96</v>
      </c>
      <c r="G35" s="60">
        <v>0</v>
      </c>
      <c r="H35" s="47"/>
    </row>
    <row r="36" spans="1:8" ht="15.75">
      <c r="A36" s="57" t="s">
        <v>128</v>
      </c>
      <c r="B36" s="58">
        <v>44269344.36999999</v>
      </c>
      <c r="C36" s="59">
        <v>-23766365.689999994</v>
      </c>
      <c r="D36" s="58">
        <v>20502978.680000007</v>
      </c>
      <c r="E36" s="59">
        <v>16852978.68</v>
      </c>
      <c r="F36" s="58">
        <v>16572887.299999997</v>
      </c>
      <c r="G36" s="60">
        <v>3650000</v>
      </c>
      <c r="H36" s="47"/>
    </row>
    <row r="37" spans="1:8" ht="15.75">
      <c r="A37" s="57" t="s">
        <v>129</v>
      </c>
      <c r="B37" s="58">
        <v>73254816.25</v>
      </c>
      <c r="C37" s="59">
        <v>48003755.78</v>
      </c>
      <c r="D37" s="58">
        <v>121258572.03</v>
      </c>
      <c r="E37" s="59">
        <v>117980109.03</v>
      </c>
      <c r="F37" s="58">
        <v>115506920.74</v>
      </c>
      <c r="G37" s="60">
        <v>3278463</v>
      </c>
      <c r="H37" s="47"/>
    </row>
    <row r="38" spans="1:8" ht="15.75">
      <c r="A38" s="57" t="s">
        <v>130</v>
      </c>
      <c r="B38" s="58">
        <v>310701730.99000007</v>
      </c>
      <c r="C38" s="59">
        <v>-102045958.62000003</v>
      </c>
      <c r="D38" s="58">
        <v>208655772.37000006</v>
      </c>
      <c r="E38" s="59">
        <v>208655772.37000006</v>
      </c>
      <c r="F38" s="58">
        <v>208655772.37000006</v>
      </c>
      <c r="G38" s="60">
        <v>0</v>
      </c>
      <c r="H38" s="47"/>
    </row>
    <row r="39" spans="1:8" ht="15.75">
      <c r="A39" s="57" t="s">
        <v>131</v>
      </c>
      <c r="B39" s="58">
        <v>126512921.65</v>
      </c>
      <c r="C39" s="59">
        <v>-12986128.129999988</v>
      </c>
      <c r="D39" s="58">
        <v>113526793.52000004</v>
      </c>
      <c r="E39" s="59">
        <v>113526793.52000004</v>
      </c>
      <c r="F39" s="58">
        <v>113096420.12000003</v>
      </c>
      <c r="G39" s="60">
        <v>0</v>
      </c>
      <c r="H39" s="47"/>
    </row>
    <row r="40" spans="1:8" ht="15.75">
      <c r="A40" s="57" t="s">
        <v>132</v>
      </c>
      <c r="B40" s="58">
        <v>18607920.519999996</v>
      </c>
      <c r="C40" s="59">
        <v>7565070.040000001</v>
      </c>
      <c r="D40" s="58">
        <v>26172990.560000006</v>
      </c>
      <c r="E40" s="59">
        <v>26172990.560000006</v>
      </c>
      <c r="F40" s="58">
        <v>16789344.73</v>
      </c>
      <c r="G40" s="60">
        <v>0</v>
      </c>
      <c r="H40" s="47"/>
    </row>
    <row r="41" spans="1:8" ht="15.75">
      <c r="A41" s="57" t="s">
        <v>133</v>
      </c>
      <c r="B41" s="58">
        <v>11591110.839999998</v>
      </c>
      <c r="C41" s="59">
        <v>4716320.3500000015</v>
      </c>
      <c r="D41" s="58">
        <v>16307431.19</v>
      </c>
      <c r="E41" s="59">
        <v>16307431.19</v>
      </c>
      <c r="F41" s="58">
        <v>14744190.829999998</v>
      </c>
      <c r="G41" s="60">
        <v>0</v>
      </c>
      <c r="H41" s="47"/>
    </row>
    <row r="42" spans="1:8" ht="15.75">
      <c r="A42" s="57" t="s">
        <v>134</v>
      </c>
      <c r="B42" s="58">
        <v>5382879.4</v>
      </c>
      <c r="C42" s="59">
        <v>434323.31999999983</v>
      </c>
      <c r="D42" s="58">
        <v>5817202.720000002</v>
      </c>
      <c r="E42" s="59">
        <v>5817202.720000002</v>
      </c>
      <c r="F42" s="58">
        <v>5817202.720000002</v>
      </c>
      <c r="G42" s="60">
        <v>0</v>
      </c>
      <c r="H42" s="47"/>
    </row>
    <row r="43" spans="1:8" ht="23" customHeight="1">
      <c r="A43" s="61" t="s">
        <v>135</v>
      </c>
      <c r="B43" s="58">
        <v>12523896.450000003</v>
      </c>
      <c r="C43" s="59">
        <v>3185758.3099999996</v>
      </c>
      <c r="D43" s="58">
        <v>15709654.759999998</v>
      </c>
      <c r="E43" s="59">
        <v>15709654.759999998</v>
      </c>
      <c r="F43" s="58">
        <v>15133405.04</v>
      </c>
      <c r="G43" s="60">
        <v>0</v>
      </c>
      <c r="H43" s="47"/>
    </row>
    <row r="44" spans="1:8" ht="15.75">
      <c r="A44" s="57" t="s">
        <v>136</v>
      </c>
      <c r="B44" s="58">
        <v>33671611.580000006</v>
      </c>
      <c r="C44" s="59">
        <v>-23638671.060000006</v>
      </c>
      <c r="D44" s="58">
        <v>10032940.52</v>
      </c>
      <c r="E44" s="59">
        <v>10032940.52</v>
      </c>
      <c r="F44" s="58">
        <v>9097900.48</v>
      </c>
      <c r="G44" s="60">
        <v>0</v>
      </c>
      <c r="H44" s="47"/>
    </row>
    <row r="45" spans="1:8" ht="15.75">
      <c r="A45" s="57" t="s">
        <v>137</v>
      </c>
      <c r="B45" s="58">
        <v>32720109.249999996</v>
      </c>
      <c r="C45" s="59">
        <v>-13076483.149999999</v>
      </c>
      <c r="D45" s="58">
        <v>19643626.099999998</v>
      </c>
      <c r="E45" s="59">
        <v>19643626.099999998</v>
      </c>
      <c r="F45" s="58">
        <v>19197728.9</v>
      </c>
      <c r="G45" s="60">
        <v>0</v>
      </c>
      <c r="H45" s="47"/>
    </row>
    <row r="46" spans="1:8" ht="15.75">
      <c r="A46" s="57"/>
      <c r="B46" s="58"/>
      <c r="C46" s="59"/>
      <c r="D46" s="58"/>
      <c r="E46" s="59"/>
      <c r="F46" s="58"/>
      <c r="G46" s="60"/>
      <c r="H46" s="47"/>
    </row>
    <row r="47" spans="1:8" ht="15.75">
      <c r="A47" s="56" t="s">
        <v>138</v>
      </c>
      <c r="B47" s="50">
        <v>679201685.86</v>
      </c>
      <c r="C47" s="51">
        <v>-1.4901161193847656E-08</v>
      </c>
      <c r="D47" s="50">
        <v>679201685.86</v>
      </c>
      <c r="E47" s="51">
        <v>679201685.86</v>
      </c>
      <c r="F47" s="50">
        <v>679201685.86</v>
      </c>
      <c r="G47" s="52">
        <v>0</v>
      </c>
      <c r="H47" s="47"/>
    </row>
    <row r="48" spans="1:8" s="48" customFormat="1" ht="15.75">
      <c r="A48" s="57" t="s">
        <v>139</v>
      </c>
      <c r="B48" s="58">
        <v>542959316.24</v>
      </c>
      <c r="C48" s="59">
        <v>-1.4901161193847656E-08</v>
      </c>
      <c r="D48" s="58">
        <v>542959316.24</v>
      </c>
      <c r="E48" s="59">
        <v>542959316.24</v>
      </c>
      <c r="F48" s="58">
        <v>542959316.24</v>
      </c>
      <c r="G48" s="60">
        <v>0</v>
      </c>
      <c r="H48" s="47"/>
    </row>
    <row r="49" spans="1:8" ht="15.75">
      <c r="A49" s="57" t="s">
        <v>140</v>
      </c>
      <c r="B49" s="58">
        <v>136242369.62</v>
      </c>
      <c r="C49" s="59">
        <v>0</v>
      </c>
      <c r="D49" s="58">
        <v>136242369.62</v>
      </c>
      <c r="E49" s="59">
        <v>136242369.62</v>
      </c>
      <c r="F49" s="58">
        <v>136242369.62</v>
      </c>
      <c r="G49" s="60">
        <v>0</v>
      </c>
      <c r="H49" s="47"/>
    </row>
    <row r="50" spans="1:8" ht="15.75">
      <c r="A50" s="57"/>
      <c r="B50" s="58"/>
      <c r="C50" s="59"/>
      <c r="D50" s="58"/>
      <c r="E50" s="59"/>
      <c r="F50" s="58"/>
      <c r="G50" s="60"/>
      <c r="H50" s="47"/>
    </row>
    <row r="51" spans="1:8" ht="15.75">
      <c r="A51" s="56" t="s">
        <v>141</v>
      </c>
      <c r="B51" s="50">
        <v>822732744.38</v>
      </c>
      <c r="C51" s="51">
        <v>-4551239.999999985</v>
      </c>
      <c r="D51" s="50">
        <v>818181504.38</v>
      </c>
      <c r="E51" s="51">
        <v>818181504.38</v>
      </c>
      <c r="F51" s="50">
        <v>818181504.38</v>
      </c>
      <c r="G51" s="52">
        <v>0</v>
      </c>
      <c r="H51" s="47"/>
    </row>
    <row r="52" spans="1:8" s="48" customFormat="1" ht="15.75">
      <c r="A52" s="57" t="s">
        <v>142</v>
      </c>
      <c r="B52" s="58">
        <v>822732744.38</v>
      </c>
      <c r="C52" s="59">
        <v>-4551239.999999985</v>
      </c>
      <c r="D52" s="58">
        <v>818181504.38</v>
      </c>
      <c r="E52" s="59">
        <v>818181504.38</v>
      </c>
      <c r="F52" s="58">
        <v>818181504.38</v>
      </c>
      <c r="G52" s="60">
        <v>0</v>
      </c>
      <c r="H52" s="47"/>
    </row>
    <row r="53" spans="1:8" ht="15.75">
      <c r="A53" s="57"/>
      <c r="B53" s="58"/>
      <c r="C53" s="59"/>
      <c r="D53" s="58"/>
      <c r="E53" s="59"/>
      <c r="F53" s="58"/>
      <c r="G53" s="60"/>
      <c r="H53" s="47"/>
    </row>
    <row r="54" spans="1:8" ht="15.75">
      <c r="A54" s="56" t="s">
        <v>143</v>
      </c>
      <c r="B54" s="50">
        <v>2583184532.03</v>
      </c>
      <c r="C54" s="51">
        <v>129580956.70000005</v>
      </c>
      <c r="D54" s="50">
        <v>2712765488.7300005</v>
      </c>
      <c r="E54" s="51">
        <v>2712765488.7300005</v>
      </c>
      <c r="F54" s="50">
        <v>2696041738.49</v>
      </c>
      <c r="G54" s="52">
        <v>0</v>
      </c>
      <c r="H54" s="47"/>
    </row>
    <row r="55" spans="1:8" s="48" customFormat="1" ht="15.75">
      <c r="A55" s="57" t="s">
        <v>144</v>
      </c>
      <c r="B55" s="58">
        <v>82340404.62</v>
      </c>
      <c r="C55" s="59">
        <v>6497877.050000003</v>
      </c>
      <c r="D55" s="58">
        <v>88838281.67</v>
      </c>
      <c r="E55" s="59">
        <v>88838281.67</v>
      </c>
      <c r="F55" s="58">
        <v>86867363.78</v>
      </c>
      <c r="G55" s="60">
        <v>0</v>
      </c>
      <c r="H55" s="47"/>
    </row>
    <row r="56" spans="1:8" ht="15.75">
      <c r="A56" s="57" t="s">
        <v>145</v>
      </c>
      <c r="B56" s="58">
        <v>1300262374.11</v>
      </c>
      <c r="C56" s="59">
        <v>-11584869.679999948</v>
      </c>
      <c r="D56" s="58">
        <v>1288677504.43</v>
      </c>
      <c r="E56" s="59">
        <v>1288677504.43</v>
      </c>
      <c r="F56" s="58">
        <v>1288592504.43</v>
      </c>
      <c r="G56" s="60">
        <v>0</v>
      </c>
      <c r="H56" s="47"/>
    </row>
    <row r="57" spans="1:8" ht="23" customHeight="1">
      <c r="A57" s="61" t="s">
        <v>146</v>
      </c>
      <c r="B57" s="58">
        <v>15348159.38</v>
      </c>
      <c r="C57" s="59">
        <v>9.313225746154785E-10</v>
      </c>
      <c r="D57" s="58">
        <v>15348159.38</v>
      </c>
      <c r="E57" s="59">
        <v>15348159.38</v>
      </c>
      <c r="F57" s="58">
        <v>15348159.38</v>
      </c>
      <c r="G57" s="60">
        <v>0</v>
      </c>
      <c r="H57" s="47"/>
    </row>
    <row r="58" spans="1:8" ht="15.75">
      <c r="A58" s="57" t="s">
        <v>147</v>
      </c>
      <c r="B58" s="58">
        <v>290917489.76</v>
      </c>
      <c r="C58" s="59">
        <v>-7.450580596923828E-09</v>
      </c>
      <c r="D58" s="58">
        <v>290917489.76</v>
      </c>
      <c r="E58" s="59">
        <v>290917489.76</v>
      </c>
      <c r="F58" s="58">
        <v>290917489.76</v>
      </c>
      <c r="G58" s="60">
        <v>0</v>
      </c>
      <c r="H58" s="47"/>
    </row>
    <row r="59" spans="1:8" s="48" customFormat="1" ht="15.75">
      <c r="A59" s="57" t="s">
        <v>148</v>
      </c>
      <c r="B59" s="58">
        <v>100896886.87</v>
      </c>
      <c r="C59" s="59">
        <v>338069.3299999982</v>
      </c>
      <c r="D59" s="58">
        <v>101234956.19999999</v>
      </c>
      <c r="E59" s="59">
        <v>101234956.19999999</v>
      </c>
      <c r="F59" s="58">
        <v>100897003.85</v>
      </c>
      <c r="G59" s="60">
        <v>0</v>
      </c>
      <c r="H59" s="47"/>
    </row>
    <row r="60" spans="1:8" s="48" customFormat="1" ht="15.75">
      <c r="A60" s="57" t="s">
        <v>149</v>
      </c>
      <c r="B60" s="58">
        <v>93071314.53</v>
      </c>
      <c r="C60" s="59">
        <v>0</v>
      </c>
      <c r="D60" s="58">
        <v>93071314.53</v>
      </c>
      <c r="E60" s="59">
        <v>93071314.53</v>
      </c>
      <c r="F60" s="58">
        <v>93071314.53</v>
      </c>
      <c r="G60" s="60">
        <v>0</v>
      </c>
      <c r="H60" s="47"/>
    </row>
    <row r="61" spans="1:8" ht="15.75">
      <c r="A61" s="57" t="s">
        <v>150</v>
      </c>
      <c r="B61" s="58">
        <v>700347902.76</v>
      </c>
      <c r="C61" s="59">
        <v>134329880</v>
      </c>
      <c r="D61" s="58">
        <v>834677782.76</v>
      </c>
      <c r="E61" s="59">
        <v>834677782.76</v>
      </c>
      <c r="F61" s="58">
        <v>820347902.76</v>
      </c>
      <c r="G61" s="60">
        <v>0</v>
      </c>
      <c r="H61" s="47"/>
    </row>
    <row r="62" spans="1:8" ht="15.75">
      <c r="A62" s="57"/>
      <c r="B62" s="58"/>
      <c r="C62" s="59"/>
      <c r="D62" s="58"/>
      <c r="E62" s="59"/>
      <c r="F62" s="58"/>
      <c r="G62" s="60"/>
      <c r="H62" s="47"/>
    </row>
    <row r="63" spans="1:8" ht="23" customHeight="1">
      <c r="A63" s="62" t="s">
        <v>151</v>
      </c>
      <c r="B63" s="50">
        <v>1570885301.8700001</v>
      </c>
      <c r="C63" s="51">
        <v>655736670.0000001</v>
      </c>
      <c r="D63" s="50">
        <v>2226621971.87</v>
      </c>
      <c r="E63" s="51">
        <v>2226621971.87</v>
      </c>
      <c r="F63" s="50">
        <v>2172251110.9</v>
      </c>
      <c r="G63" s="52">
        <v>0</v>
      </c>
      <c r="H63" s="47"/>
    </row>
    <row r="64" spans="1:8" ht="15.75">
      <c r="A64" s="56" t="s">
        <v>152</v>
      </c>
      <c r="B64" s="50">
        <v>1570885301.8700001</v>
      </c>
      <c r="C64" s="51">
        <v>655736670.0000001</v>
      </c>
      <c r="D64" s="50">
        <v>2226621971.87</v>
      </c>
      <c r="E64" s="51">
        <v>2226621971.87</v>
      </c>
      <c r="F64" s="50">
        <v>2172251110.9</v>
      </c>
      <c r="G64" s="52">
        <v>0</v>
      </c>
      <c r="H64" s="47"/>
    </row>
    <row r="65" spans="1:8" s="48" customFormat="1" ht="15.75">
      <c r="A65" s="57" t="s">
        <v>153</v>
      </c>
      <c r="B65" s="58">
        <v>47508044.260000005</v>
      </c>
      <c r="C65" s="59">
        <v>29700977.810000002</v>
      </c>
      <c r="D65" s="58">
        <v>77209022.07000001</v>
      </c>
      <c r="E65" s="59">
        <v>77209022.07000001</v>
      </c>
      <c r="F65" s="58">
        <v>61209022.07</v>
      </c>
      <c r="G65" s="60">
        <v>0</v>
      </c>
      <c r="H65" s="47"/>
    </row>
    <row r="66" spans="1:8" s="48" customFormat="1" ht="15.75">
      <c r="A66" s="57" t="s">
        <v>154</v>
      </c>
      <c r="B66" s="58">
        <v>25909042.53</v>
      </c>
      <c r="C66" s="59">
        <v>3930497.8700000015</v>
      </c>
      <c r="D66" s="58">
        <v>29839540.400000006</v>
      </c>
      <c r="E66" s="59">
        <v>29839540.400000006</v>
      </c>
      <c r="F66" s="58">
        <v>29839540.400000006</v>
      </c>
      <c r="G66" s="60">
        <v>0</v>
      </c>
      <c r="H66" s="47"/>
    </row>
    <row r="67" spans="1:8" ht="15.75">
      <c r="A67" s="63" t="s">
        <v>155</v>
      </c>
      <c r="B67" s="64">
        <v>26101451.759999998</v>
      </c>
      <c r="C67" s="65">
        <v>571116.610000001</v>
      </c>
      <c r="D67" s="64">
        <v>26672568.37</v>
      </c>
      <c r="E67" s="65">
        <v>26672568.37</v>
      </c>
      <c r="F67" s="64">
        <v>26172568.37</v>
      </c>
      <c r="G67" s="66">
        <v>0</v>
      </c>
      <c r="H67" s="47"/>
    </row>
    <row r="68" spans="1:8" ht="15.75">
      <c r="A68" s="57" t="s">
        <v>156</v>
      </c>
      <c r="B68" s="58">
        <v>8902619.850000001</v>
      </c>
      <c r="C68" s="59">
        <v>1276536.3699999999</v>
      </c>
      <c r="D68" s="58">
        <v>10179156.219999999</v>
      </c>
      <c r="E68" s="59">
        <v>10179156.219999999</v>
      </c>
      <c r="F68" s="58">
        <v>10079156.219999999</v>
      </c>
      <c r="G68" s="60">
        <v>0</v>
      </c>
      <c r="H68" s="47"/>
    </row>
    <row r="69" spans="1:8" ht="15.75">
      <c r="A69" s="57" t="s">
        <v>157</v>
      </c>
      <c r="B69" s="58">
        <v>35142295.18</v>
      </c>
      <c r="C69" s="59">
        <v>7616913.01</v>
      </c>
      <c r="D69" s="58">
        <v>42759208.19</v>
      </c>
      <c r="E69" s="59">
        <v>42759208.19</v>
      </c>
      <c r="F69" s="58">
        <v>42759208.19</v>
      </c>
      <c r="G69" s="60">
        <v>0</v>
      </c>
      <c r="H69" s="47"/>
    </row>
    <row r="70" spans="1:8" ht="15.75">
      <c r="A70" s="57" t="s">
        <v>158</v>
      </c>
      <c r="B70" s="58">
        <v>25713291.26</v>
      </c>
      <c r="C70" s="59">
        <v>23714023.439999998</v>
      </c>
      <c r="D70" s="58">
        <v>49427314.7</v>
      </c>
      <c r="E70" s="59">
        <v>49427314.7</v>
      </c>
      <c r="F70" s="58">
        <v>49427314.7</v>
      </c>
      <c r="G70" s="60">
        <v>0</v>
      </c>
      <c r="H70" s="47"/>
    </row>
    <row r="71" spans="1:8" ht="15.75">
      <c r="A71" s="57" t="s">
        <v>159</v>
      </c>
      <c r="B71" s="58">
        <v>4064065.7699999996</v>
      </c>
      <c r="C71" s="59">
        <v>-340063.4400000002</v>
      </c>
      <c r="D71" s="58">
        <v>3724002.33</v>
      </c>
      <c r="E71" s="59">
        <v>3724002.33</v>
      </c>
      <c r="F71" s="58">
        <v>3724002.33</v>
      </c>
      <c r="G71" s="60">
        <v>0</v>
      </c>
      <c r="H71" s="47"/>
    </row>
    <row r="72" spans="1:8" ht="15.75">
      <c r="A72" s="57" t="s">
        <v>160</v>
      </c>
      <c r="B72" s="58">
        <v>6032062.77</v>
      </c>
      <c r="C72" s="59">
        <v>3354919.3899999997</v>
      </c>
      <c r="D72" s="58">
        <v>9386982.16</v>
      </c>
      <c r="E72" s="59">
        <v>9386982.16</v>
      </c>
      <c r="F72" s="58">
        <v>8486982.16</v>
      </c>
      <c r="G72" s="60">
        <v>0</v>
      </c>
      <c r="H72" s="47"/>
    </row>
    <row r="73" spans="1:8" ht="15.75">
      <c r="A73" s="57" t="s">
        <v>161</v>
      </c>
      <c r="B73" s="58">
        <v>26000000</v>
      </c>
      <c r="C73" s="59">
        <v>70643583.1</v>
      </c>
      <c r="D73" s="58">
        <v>96643583.10000001</v>
      </c>
      <c r="E73" s="59">
        <v>96643583.10000001</v>
      </c>
      <c r="F73" s="58">
        <v>93531472.10000001</v>
      </c>
      <c r="G73" s="60">
        <v>0</v>
      </c>
      <c r="H73" s="47"/>
    </row>
    <row r="74" spans="1:8" ht="15.75">
      <c r="A74" s="57" t="s">
        <v>162</v>
      </c>
      <c r="B74" s="58">
        <v>15000000</v>
      </c>
      <c r="C74" s="59">
        <v>1980000</v>
      </c>
      <c r="D74" s="58">
        <v>16980000</v>
      </c>
      <c r="E74" s="59">
        <v>16980000</v>
      </c>
      <c r="F74" s="58">
        <v>12480000</v>
      </c>
      <c r="G74" s="60">
        <v>0</v>
      </c>
      <c r="H74" s="47"/>
    </row>
    <row r="75" spans="1:8" ht="15.75">
      <c r="A75" s="57" t="s">
        <v>163</v>
      </c>
      <c r="B75" s="58">
        <v>306240647.07</v>
      </c>
      <c r="C75" s="59">
        <v>56492391.3</v>
      </c>
      <c r="D75" s="58">
        <v>362733038.37</v>
      </c>
      <c r="E75" s="59">
        <v>362733038.37</v>
      </c>
      <c r="F75" s="58">
        <v>362733038.37</v>
      </c>
      <c r="G75" s="60">
        <v>0</v>
      </c>
      <c r="H75" s="47"/>
    </row>
    <row r="76" spans="1:8" ht="15.75">
      <c r="A76" s="57" t="s">
        <v>164</v>
      </c>
      <c r="B76" s="58">
        <v>11519675.66</v>
      </c>
      <c r="C76" s="59">
        <v>17203119.550000004</v>
      </c>
      <c r="D76" s="58">
        <v>28722795.21</v>
      </c>
      <c r="E76" s="59">
        <v>28722795.21</v>
      </c>
      <c r="F76" s="58">
        <v>28722795.21</v>
      </c>
      <c r="G76" s="60">
        <v>0</v>
      </c>
      <c r="H76" s="47"/>
    </row>
    <row r="77" spans="1:8" ht="23" customHeight="1">
      <c r="A77" s="57" t="s">
        <v>165</v>
      </c>
      <c r="B77" s="58">
        <v>48451489.3</v>
      </c>
      <c r="C77" s="59">
        <v>27890797.04</v>
      </c>
      <c r="D77" s="58">
        <v>76342286.33999999</v>
      </c>
      <c r="E77" s="59">
        <v>76342286.33999999</v>
      </c>
      <c r="F77" s="58">
        <v>75891495.77</v>
      </c>
      <c r="G77" s="60">
        <v>0</v>
      </c>
      <c r="H77" s="47"/>
    </row>
    <row r="78" spans="1:8" ht="15.75">
      <c r="A78" s="57" t="s">
        <v>166</v>
      </c>
      <c r="B78" s="58">
        <v>84484812.06</v>
      </c>
      <c r="C78" s="59">
        <v>3920780.190000005</v>
      </c>
      <c r="D78" s="58">
        <v>88405592.25</v>
      </c>
      <c r="E78" s="59">
        <v>88405592.25</v>
      </c>
      <c r="F78" s="58">
        <v>86805592.25</v>
      </c>
      <c r="G78" s="60">
        <v>0</v>
      </c>
      <c r="H78" s="47"/>
    </row>
    <row r="79" spans="1:8" ht="15.75">
      <c r="A79" s="57" t="s">
        <v>167</v>
      </c>
      <c r="B79" s="58">
        <v>28339610.42</v>
      </c>
      <c r="C79" s="59">
        <v>9803775.71</v>
      </c>
      <c r="D79" s="58">
        <v>38143386.13</v>
      </c>
      <c r="E79" s="59">
        <v>38143386.13</v>
      </c>
      <c r="F79" s="58">
        <v>38143386.13</v>
      </c>
      <c r="G79" s="60">
        <v>0</v>
      </c>
      <c r="H79" s="47"/>
    </row>
    <row r="80" spans="1:8" ht="15.75">
      <c r="A80" s="57" t="s">
        <v>168</v>
      </c>
      <c r="B80" s="58">
        <v>4613808.32</v>
      </c>
      <c r="C80" s="59">
        <v>383326.07999999996</v>
      </c>
      <c r="D80" s="58">
        <v>4997134.4</v>
      </c>
      <c r="E80" s="59">
        <v>4997134.4</v>
      </c>
      <c r="F80" s="58">
        <v>4847134.4</v>
      </c>
      <c r="G80" s="60">
        <v>0</v>
      </c>
      <c r="H80" s="47"/>
    </row>
    <row r="81" spans="1:8" ht="15.75">
      <c r="A81" s="57" t="s">
        <v>169</v>
      </c>
      <c r="B81" s="58">
        <v>7700597.84</v>
      </c>
      <c r="C81" s="59">
        <v>-146954.57000000007</v>
      </c>
      <c r="D81" s="58">
        <v>7553643.27</v>
      </c>
      <c r="E81" s="59">
        <v>7553643.27</v>
      </c>
      <c r="F81" s="58">
        <v>5553643.27</v>
      </c>
      <c r="G81" s="60">
        <v>0</v>
      </c>
      <c r="H81" s="47"/>
    </row>
    <row r="82" spans="1:8" ht="15.75">
      <c r="A82" s="57" t="s">
        <v>170</v>
      </c>
      <c r="B82" s="58">
        <v>5545129.5600000005</v>
      </c>
      <c r="C82" s="59">
        <v>-260366.63000000018</v>
      </c>
      <c r="D82" s="58">
        <v>5284762.93</v>
      </c>
      <c r="E82" s="59">
        <v>5284762.93</v>
      </c>
      <c r="F82" s="58">
        <v>5184762.93</v>
      </c>
      <c r="G82" s="60">
        <v>0</v>
      </c>
      <c r="H82" s="47"/>
    </row>
    <row r="83" spans="1:8" ht="15.75">
      <c r="A83" s="57" t="s">
        <v>171</v>
      </c>
      <c r="B83" s="58">
        <v>5268441.680000001</v>
      </c>
      <c r="C83" s="59">
        <v>-2263.7600000000093</v>
      </c>
      <c r="D83" s="58">
        <v>5266177.92</v>
      </c>
      <c r="E83" s="59">
        <v>5266177.92</v>
      </c>
      <c r="F83" s="58">
        <v>5036177.92</v>
      </c>
      <c r="G83" s="60">
        <v>0</v>
      </c>
      <c r="H83" s="47"/>
    </row>
    <row r="84" spans="1:8" ht="15.75">
      <c r="A84" s="57" t="s">
        <v>172</v>
      </c>
      <c r="B84" s="58">
        <v>3347245.5999999996</v>
      </c>
      <c r="C84" s="59">
        <v>535843.2</v>
      </c>
      <c r="D84" s="58">
        <v>3883088.8000000003</v>
      </c>
      <c r="E84" s="59">
        <v>3883088.8000000003</v>
      </c>
      <c r="F84" s="58">
        <v>3783088.8000000003</v>
      </c>
      <c r="G84" s="60">
        <v>0</v>
      </c>
      <c r="H84" s="47"/>
    </row>
    <row r="85" spans="1:8" ht="15.75">
      <c r="A85" s="57" t="s">
        <v>173</v>
      </c>
      <c r="B85" s="58">
        <v>93840514.16</v>
      </c>
      <c r="C85" s="59">
        <v>32162943.240000006</v>
      </c>
      <c r="D85" s="58">
        <v>126003457.4</v>
      </c>
      <c r="E85" s="59">
        <v>126003457.4</v>
      </c>
      <c r="F85" s="58">
        <v>121003457.4</v>
      </c>
      <c r="G85" s="60">
        <v>0</v>
      </c>
      <c r="H85" s="47"/>
    </row>
    <row r="86" spans="1:8" ht="15.75">
      <c r="A86" s="57" t="s">
        <v>174</v>
      </c>
      <c r="B86" s="58">
        <v>59742204.25</v>
      </c>
      <c r="C86" s="59">
        <v>2239539.1999999993</v>
      </c>
      <c r="D86" s="58">
        <v>61981743.45</v>
      </c>
      <c r="E86" s="59">
        <v>61981743.45</v>
      </c>
      <c r="F86" s="58">
        <v>61981743.45</v>
      </c>
      <c r="G86" s="60">
        <v>0</v>
      </c>
      <c r="H86" s="47"/>
    </row>
    <row r="87" spans="1:8" ht="15.75">
      <c r="A87" s="57" t="s">
        <v>175</v>
      </c>
      <c r="B87" s="58">
        <v>21020224.939999998</v>
      </c>
      <c r="C87" s="59">
        <v>-209762.34000000032</v>
      </c>
      <c r="D87" s="58">
        <v>20810462.6</v>
      </c>
      <c r="E87" s="59">
        <v>20810462.6</v>
      </c>
      <c r="F87" s="58">
        <v>20810462.6</v>
      </c>
      <c r="G87" s="60">
        <v>0</v>
      </c>
      <c r="H87" s="47"/>
    </row>
    <row r="88" spans="1:8" ht="15.75">
      <c r="A88" s="57" t="s">
        <v>176</v>
      </c>
      <c r="B88" s="58">
        <v>0</v>
      </c>
      <c r="C88" s="59">
        <v>112000000</v>
      </c>
      <c r="D88" s="58">
        <v>112000000</v>
      </c>
      <c r="E88" s="59">
        <v>112000000</v>
      </c>
      <c r="F88" s="58">
        <v>112000000</v>
      </c>
      <c r="G88" s="60">
        <v>0</v>
      </c>
      <c r="H88" s="47"/>
    </row>
    <row r="89" spans="1:8" ht="15.75">
      <c r="A89" s="57" t="s">
        <v>177</v>
      </c>
      <c r="B89" s="58">
        <v>9523914.27</v>
      </c>
      <c r="C89" s="59">
        <v>16005010.659999993</v>
      </c>
      <c r="D89" s="58">
        <v>25528924.93</v>
      </c>
      <c r="E89" s="59">
        <v>25528924.93</v>
      </c>
      <c r="F89" s="58">
        <v>25528924.93</v>
      </c>
      <c r="G89" s="60">
        <v>0</v>
      </c>
      <c r="H89" s="47"/>
    </row>
    <row r="90" spans="1:8" ht="15.75">
      <c r="A90" s="57" t="s">
        <v>178</v>
      </c>
      <c r="B90" s="58">
        <v>93110322.64</v>
      </c>
      <c r="C90" s="59">
        <v>7109584.559999999</v>
      </c>
      <c r="D90" s="58">
        <v>100219907.2</v>
      </c>
      <c r="E90" s="59">
        <v>100219907.2</v>
      </c>
      <c r="F90" s="58">
        <v>98219907.2</v>
      </c>
      <c r="G90" s="60">
        <v>0</v>
      </c>
      <c r="H90" s="47"/>
    </row>
    <row r="91" spans="1:8" ht="15.75">
      <c r="A91" s="57" t="s">
        <v>179</v>
      </c>
      <c r="B91" s="58">
        <v>21662098.15</v>
      </c>
      <c r="C91" s="59">
        <v>9478974.79</v>
      </c>
      <c r="D91" s="58">
        <v>31141072.940000005</v>
      </c>
      <c r="E91" s="59">
        <v>31141072.940000005</v>
      </c>
      <c r="F91" s="58">
        <v>28541072.940000005</v>
      </c>
      <c r="G91" s="60">
        <v>0</v>
      </c>
      <c r="H91" s="47"/>
    </row>
    <row r="92" spans="1:8" ht="15.75">
      <c r="A92" s="57" t="s">
        <v>180</v>
      </c>
      <c r="B92" s="58">
        <v>40213731.44</v>
      </c>
      <c r="C92" s="59">
        <v>17741634.099999998</v>
      </c>
      <c r="D92" s="58">
        <v>57955365.54</v>
      </c>
      <c r="E92" s="59">
        <v>57955365.54</v>
      </c>
      <c r="F92" s="58">
        <v>54955365.54</v>
      </c>
      <c r="G92" s="60">
        <v>0</v>
      </c>
      <c r="H92" s="47"/>
    </row>
    <row r="93" spans="1:8" ht="15.75">
      <c r="A93" s="57" t="s">
        <v>181</v>
      </c>
      <c r="B93" s="58">
        <v>25125182.95</v>
      </c>
      <c r="C93" s="59">
        <v>4264842.069999999</v>
      </c>
      <c r="D93" s="58">
        <v>29390025.019999996</v>
      </c>
      <c r="E93" s="59">
        <v>29390025.019999996</v>
      </c>
      <c r="F93" s="58">
        <v>28390025.019999996</v>
      </c>
      <c r="G93" s="60">
        <v>0</v>
      </c>
      <c r="H93" s="47"/>
    </row>
    <row r="94" spans="1:8" ht="15.75">
      <c r="A94" s="57" t="s">
        <v>182</v>
      </c>
      <c r="B94" s="58">
        <v>10000000</v>
      </c>
      <c r="C94" s="59">
        <v>-152965</v>
      </c>
      <c r="D94" s="58">
        <v>9847035</v>
      </c>
      <c r="E94" s="59">
        <v>9847035</v>
      </c>
      <c r="F94" s="58">
        <v>8826629</v>
      </c>
      <c r="G94" s="60">
        <v>0</v>
      </c>
      <c r="H94" s="47"/>
    </row>
    <row r="95" spans="1:8" ht="15.75">
      <c r="A95" s="57" t="s">
        <v>183</v>
      </c>
      <c r="B95" s="58">
        <v>7385581.81</v>
      </c>
      <c r="C95" s="59">
        <v>4079126.19</v>
      </c>
      <c r="D95" s="58">
        <v>11464708</v>
      </c>
      <c r="E95" s="59">
        <v>11464708</v>
      </c>
      <c r="F95" s="58">
        <v>11464708</v>
      </c>
      <c r="G95" s="60">
        <v>0</v>
      </c>
      <c r="H95" s="47"/>
    </row>
    <row r="96" spans="1:8" ht="15.75">
      <c r="A96" s="57" t="s">
        <v>184</v>
      </c>
      <c r="B96" s="58">
        <v>69598779.23</v>
      </c>
      <c r="C96" s="59">
        <v>-46065098.3</v>
      </c>
      <c r="D96" s="58">
        <v>23533680.93</v>
      </c>
      <c r="E96" s="59">
        <v>23533680.93</v>
      </c>
      <c r="F96" s="58">
        <v>22733680.93</v>
      </c>
      <c r="G96" s="60">
        <v>0</v>
      </c>
      <c r="H96" s="47"/>
    </row>
    <row r="97" spans="1:8" ht="15.75">
      <c r="A97" s="57" t="s">
        <v>185</v>
      </c>
      <c r="B97" s="58">
        <v>10632641.48</v>
      </c>
      <c r="C97" s="59">
        <v>-1601011.0500000003</v>
      </c>
      <c r="D97" s="58">
        <v>9031630.43</v>
      </c>
      <c r="E97" s="59">
        <v>9031630.43</v>
      </c>
      <c r="F97" s="58">
        <v>8611630.43</v>
      </c>
      <c r="G97" s="60">
        <v>0</v>
      </c>
      <c r="H97" s="47"/>
    </row>
    <row r="98" spans="1:8" ht="23" customHeight="1">
      <c r="A98" s="57" t="s">
        <v>186</v>
      </c>
      <c r="B98" s="58">
        <v>18550000</v>
      </c>
      <c r="C98" s="59">
        <v>3752779.84</v>
      </c>
      <c r="D98" s="58">
        <v>22302779.84</v>
      </c>
      <c r="E98" s="59">
        <v>22302779.84</v>
      </c>
      <c r="F98" s="58">
        <v>22302779.84</v>
      </c>
      <c r="G98" s="60">
        <v>0</v>
      </c>
      <c r="H98" s="47"/>
    </row>
    <row r="99" spans="1:8" ht="23" customHeight="1">
      <c r="A99" s="61" t="s">
        <v>187</v>
      </c>
      <c r="B99" s="58">
        <v>36419827.5</v>
      </c>
      <c r="C99" s="59">
        <v>61256200.92999999</v>
      </c>
      <c r="D99" s="58">
        <v>97676028.42999999</v>
      </c>
      <c r="E99" s="59">
        <v>97676028.42999999</v>
      </c>
      <c r="F99" s="58">
        <v>97676028.42999999</v>
      </c>
      <c r="G99" s="60">
        <v>0</v>
      </c>
      <c r="H99" s="47"/>
    </row>
    <row r="100" spans="1:8" ht="22.5" customHeight="1">
      <c r="A100" s="61" t="s">
        <v>188</v>
      </c>
      <c r="B100" s="58">
        <v>0</v>
      </c>
      <c r="C100" s="59">
        <v>1448496.04</v>
      </c>
      <c r="D100" s="58">
        <v>1448496.04</v>
      </c>
      <c r="E100" s="59">
        <v>1448496.04</v>
      </c>
      <c r="F100" s="58">
        <v>1010942.64</v>
      </c>
      <c r="G100" s="60">
        <v>0</v>
      </c>
      <c r="H100" s="47"/>
    </row>
    <row r="101" spans="1:8" ht="15.75">
      <c r="A101" s="57" t="s">
        <v>189</v>
      </c>
      <c r="B101" s="58">
        <v>27113930.279999997</v>
      </c>
      <c r="C101" s="59">
        <v>12298642.85</v>
      </c>
      <c r="D101" s="58">
        <v>39412573.13</v>
      </c>
      <c r="E101" s="59">
        <v>39412573.13</v>
      </c>
      <c r="F101" s="58">
        <v>39412573.13</v>
      </c>
      <c r="G101" s="60">
        <v>0</v>
      </c>
      <c r="H101" s="47"/>
    </row>
    <row r="102" spans="1:8" ht="15.75">
      <c r="A102" s="57" t="s">
        <v>190</v>
      </c>
      <c r="B102" s="58">
        <v>161290362.44</v>
      </c>
      <c r="C102" s="59">
        <v>148745326.09000003</v>
      </c>
      <c r="D102" s="58">
        <v>310035688.53000003</v>
      </c>
      <c r="E102" s="59">
        <v>310035688.53000003</v>
      </c>
      <c r="F102" s="58">
        <v>310035688.53000003</v>
      </c>
      <c r="G102" s="60">
        <v>0</v>
      </c>
      <c r="H102" s="47"/>
    </row>
    <row r="103" spans="1:8" s="48" customFormat="1" ht="15.75">
      <c r="A103" s="57" t="s">
        <v>191</v>
      </c>
      <c r="B103" s="58">
        <v>11101047.68</v>
      </c>
      <c r="C103" s="59">
        <v>888051.0600000003</v>
      </c>
      <c r="D103" s="58">
        <v>11989098.74</v>
      </c>
      <c r="E103" s="59">
        <v>11989098.74</v>
      </c>
      <c r="F103" s="58">
        <v>10739098.739999998</v>
      </c>
      <c r="G103" s="60">
        <v>0</v>
      </c>
      <c r="H103" s="47"/>
    </row>
    <row r="104" spans="1:8" s="48" customFormat="1" ht="15.75">
      <c r="A104" s="57" t="s">
        <v>192</v>
      </c>
      <c r="B104" s="58">
        <v>13199005.97</v>
      </c>
      <c r="C104" s="59">
        <v>971675.1599999992</v>
      </c>
      <c r="D104" s="58">
        <v>14170681.129999999</v>
      </c>
      <c r="E104" s="59">
        <v>14170681.129999999</v>
      </c>
      <c r="F104" s="58">
        <v>13670681.129999999</v>
      </c>
      <c r="G104" s="60">
        <v>0</v>
      </c>
      <c r="H104" s="47"/>
    </row>
    <row r="105" spans="1:8" s="48" customFormat="1" ht="15.75">
      <c r="A105" s="57" t="s">
        <v>193</v>
      </c>
      <c r="B105" s="58">
        <v>16967434</v>
      </c>
      <c r="C105" s="59">
        <v>1412240.3600000003</v>
      </c>
      <c r="D105" s="58">
        <v>18379674.36</v>
      </c>
      <c r="E105" s="59">
        <v>18379674.36</v>
      </c>
      <c r="F105" s="58">
        <v>16979674.36</v>
      </c>
      <c r="G105" s="60">
        <v>0</v>
      </c>
      <c r="H105" s="47"/>
    </row>
    <row r="106" spans="1:8" s="48" customFormat="1" ht="15.75">
      <c r="A106" s="57" t="s">
        <v>194</v>
      </c>
      <c r="B106" s="58">
        <v>41056139.75</v>
      </c>
      <c r="C106" s="59">
        <v>3718822.2699999996</v>
      </c>
      <c r="D106" s="58">
        <v>44774962.02</v>
      </c>
      <c r="E106" s="59">
        <v>44774962.02</v>
      </c>
      <c r="F106" s="58">
        <v>41974962.02</v>
      </c>
      <c r="G106" s="60">
        <v>0</v>
      </c>
      <c r="H106" s="47"/>
    </row>
    <row r="107" spans="1:8" s="48" customFormat="1" ht="15.75">
      <c r="A107" s="57" t="s">
        <v>195</v>
      </c>
      <c r="B107" s="58">
        <v>34270580.12</v>
      </c>
      <c r="C107" s="59">
        <v>770338.100000002</v>
      </c>
      <c r="D107" s="58">
        <v>35040918.22</v>
      </c>
      <c r="E107" s="59">
        <v>35040918.22</v>
      </c>
      <c r="F107" s="58">
        <v>34040918.22</v>
      </c>
      <c r="G107" s="60">
        <v>0</v>
      </c>
      <c r="H107" s="47"/>
    </row>
    <row r="108" spans="1:8" s="48" customFormat="1" ht="15.75">
      <c r="A108" s="57" t="s">
        <v>196</v>
      </c>
      <c r="B108" s="58">
        <v>5588723.96</v>
      </c>
      <c r="C108" s="59">
        <v>913266.3199999997</v>
      </c>
      <c r="D108" s="58">
        <v>6501990.28</v>
      </c>
      <c r="E108" s="59">
        <v>6501990.28</v>
      </c>
      <c r="F108" s="58">
        <v>6101990.28</v>
      </c>
      <c r="G108" s="60">
        <v>0</v>
      </c>
      <c r="H108" s="47"/>
    </row>
    <row r="109" spans="1:8" s="48" customFormat="1" ht="15.75">
      <c r="A109" s="57" t="s">
        <v>197</v>
      </c>
      <c r="B109" s="58">
        <v>5588723.959999999</v>
      </c>
      <c r="C109" s="59">
        <v>4804855.470000001</v>
      </c>
      <c r="D109" s="58">
        <v>10393579.43</v>
      </c>
      <c r="E109" s="59">
        <v>10393579.43</v>
      </c>
      <c r="F109" s="58">
        <v>9693579.43</v>
      </c>
      <c r="G109" s="60">
        <v>0</v>
      </c>
      <c r="H109" s="47"/>
    </row>
    <row r="110" spans="1:8" s="48" customFormat="1" ht="15.75">
      <c r="A110" s="57" t="s">
        <v>198</v>
      </c>
      <c r="B110" s="58">
        <v>5500000</v>
      </c>
      <c r="C110" s="59">
        <v>-948164.0700000001</v>
      </c>
      <c r="D110" s="58">
        <v>4551835.93</v>
      </c>
      <c r="E110" s="59">
        <v>4551835.93</v>
      </c>
      <c r="F110" s="58">
        <v>4251835.93</v>
      </c>
      <c r="G110" s="60">
        <v>0</v>
      </c>
      <c r="H110" s="47"/>
    </row>
    <row r="111" spans="1:8" s="48" customFormat="1" ht="15.75">
      <c r="A111" s="57" t="s">
        <v>199</v>
      </c>
      <c r="B111" s="58">
        <v>6500000</v>
      </c>
      <c r="C111" s="59">
        <v>382369.18999999977</v>
      </c>
      <c r="D111" s="58">
        <v>6882369.1899999995</v>
      </c>
      <c r="E111" s="59">
        <v>6882369.1899999995</v>
      </c>
      <c r="F111" s="58">
        <v>6882369.1899999995</v>
      </c>
      <c r="G111" s="60">
        <v>0</v>
      </c>
      <c r="H111" s="47"/>
    </row>
    <row r="112" spans="1:8" ht="15.75">
      <c r="A112" s="57"/>
      <c r="B112" s="58"/>
      <c r="C112" s="59"/>
      <c r="D112" s="58"/>
      <c r="E112" s="59"/>
      <c r="F112" s="58"/>
      <c r="G112" s="60"/>
      <c r="H112" s="47"/>
    </row>
    <row r="113" spans="1:8" ht="15.75">
      <c r="A113" s="49" t="s">
        <v>200</v>
      </c>
      <c r="B113" s="50">
        <v>5611558806.75</v>
      </c>
      <c r="C113" s="51">
        <v>-481547091.0200014</v>
      </c>
      <c r="D113" s="50">
        <v>5130011715.729999</v>
      </c>
      <c r="E113" s="51">
        <v>5130011715.729999</v>
      </c>
      <c r="F113" s="50">
        <v>5129837016.729999</v>
      </c>
      <c r="G113" s="52">
        <v>0</v>
      </c>
      <c r="H113" s="47"/>
    </row>
    <row r="114" spans="1:8" ht="15.75">
      <c r="A114" s="53" t="s">
        <v>201</v>
      </c>
      <c r="B114" s="50">
        <v>5611558806.75</v>
      </c>
      <c r="C114" s="51">
        <v>-481547091.0200014</v>
      </c>
      <c r="D114" s="50">
        <v>5130011715.729999</v>
      </c>
      <c r="E114" s="51">
        <v>5130011715.729999</v>
      </c>
      <c r="F114" s="50">
        <v>5129837016.729999</v>
      </c>
      <c r="G114" s="52">
        <v>0</v>
      </c>
      <c r="H114" s="47"/>
    </row>
    <row r="115" spans="1:8" s="48" customFormat="1" ht="15.75">
      <c r="A115" s="54" t="s">
        <v>202</v>
      </c>
      <c r="B115" s="50">
        <v>5611558806.75</v>
      </c>
      <c r="C115" s="51">
        <v>-481547091.0200014</v>
      </c>
      <c r="D115" s="50">
        <v>5130011715.729999</v>
      </c>
      <c r="E115" s="51">
        <v>5130011715.729999</v>
      </c>
      <c r="F115" s="50">
        <v>5129837016.729999</v>
      </c>
      <c r="G115" s="52">
        <v>0</v>
      </c>
      <c r="H115" s="47"/>
    </row>
    <row r="116" spans="1:8" s="48" customFormat="1" ht="15.75">
      <c r="A116" s="55" t="s">
        <v>203</v>
      </c>
      <c r="B116" s="50">
        <v>5611558806.75</v>
      </c>
      <c r="C116" s="51">
        <v>-481547091.0200014</v>
      </c>
      <c r="D116" s="50">
        <v>5130011715.729999</v>
      </c>
      <c r="E116" s="51">
        <v>5130011715.729999</v>
      </c>
      <c r="F116" s="50">
        <v>5129837016.729999</v>
      </c>
      <c r="G116" s="52">
        <v>0</v>
      </c>
      <c r="H116" s="47"/>
    </row>
    <row r="117" spans="1:8" s="48" customFormat="1" ht="15.75">
      <c r="A117" s="56" t="s">
        <v>204</v>
      </c>
      <c r="B117" s="50">
        <v>5611558806.75</v>
      </c>
      <c r="C117" s="51">
        <v>-481547091.0200014</v>
      </c>
      <c r="D117" s="50">
        <v>5130011715.729999</v>
      </c>
      <c r="E117" s="51">
        <v>5130011715.729999</v>
      </c>
      <c r="F117" s="50">
        <v>5129837016.729999</v>
      </c>
      <c r="G117" s="52">
        <v>0</v>
      </c>
      <c r="H117" s="47"/>
    </row>
    <row r="118" spans="1:8" s="48" customFormat="1" ht="15.75">
      <c r="A118" s="57" t="s">
        <v>205</v>
      </c>
      <c r="B118" s="58">
        <v>0</v>
      </c>
      <c r="C118" s="59">
        <v>1409022351.73</v>
      </c>
      <c r="D118" s="58">
        <v>1409022351.73</v>
      </c>
      <c r="E118" s="59">
        <v>1409022351.73</v>
      </c>
      <c r="F118" s="58">
        <v>1409022351.73</v>
      </c>
      <c r="G118" s="60">
        <v>0</v>
      </c>
      <c r="H118" s="47"/>
    </row>
    <row r="119" spans="1:8" s="48" customFormat="1" ht="15.75">
      <c r="A119" s="57" t="s">
        <v>206</v>
      </c>
      <c r="B119" s="58">
        <v>0</v>
      </c>
      <c r="C119" s="59">
        <v>39757141.83</v>
      </c>
      <c r="D119" s="58">
        <v>39757141.83</v>
      </c>
      <c r="E119" s="59">
        <v>39757141.83</v>
      </c>
      <c r="F119" s="58">
        <v>39757141.83</v>
      </c>
      <c r="G119" s="60">
        <v>0</v>
      </c>
      <c r="H119" s="47"/>
    </row>
    <row r="120" spans="1:8" s="48" customFormat="1" ht="15.75">
      <c r="A120" s="57" t="s">
        <v>207</v>
      </c>
      <c r="B120" s="58">
        <v>0</v>
      </c>
      <c r="C120" s="59">
        <v>27431161.42</v>
      </c>
      <c r="D120" s="58">
        <v>27431161.42</v>
      </c>
      <c r="E120" s="59">
        <v>27431161.42</v>
      </c>
      <c r="F120" s="58">
        <v>27431161.42</v>
      </c>
      <c r="G120" s="60">
        <v>0</v>
      </c>
      <c r="H120" s="47"/>
    </row>
    <row r="121" spans="1:8" s="48" customFormat="1" ht="15.75">
      <c r="A121" s="57" t="s">
        <v>208</v>
      </c>
      <c r="B121" s="58">
        <v>0</v>
      </c>
      <c r="C121" s="59">
        <v>39813408.59</v>
      </c>
      <c r="D121" s="58">
        <v>39813408.59</v>
      </c>
      <c r="E121" s="59">
        <v>39813408.59</v>
      </c>
      <c r="F121" s="58">
        <v>39813408.59</v>
      </c>
      <c r="G121" s="60">
        <v>0</v>
      </c>
      <c r="H121" s="47"/>
    </row>
    <row r="122" spans="1:8" ht="15.75">
      <c r="A122" s="57" t="s">
        <v>209</v>
      </c>
      <c r="B122" s="58">
        <v>0</v>
      </c>
      <c r="C122" s="59">
        <v>21391269.88</v>
      </c>
      <c r="D122" s="58">
        <v>21391269.88</v>
      </c>
      <c r="E122" s="59">
        <v>21391269.88</v>
      </c>
      <c r="F122" s="58">
        <v>21391269.88</v>
      </c>
      <c r="G122" s="60">
        <v>0</v>
      </c>
      <c r="H122" s="47"/>
    </row>
    <row r="123" spans="1:8" ht="15.75">
      <c r="A123" s="63" t="s">
        <v>210</v>
      </c>
      <c r="B123" s="64">
        <v>0</v>
      </c>
      <c r="C123" s="65">
        <v>6607816.51</v>
      </c>
      <c r="D123" s="64">
        <v>6607816.51</v>
      </c>
      <c r="E123" s="65">
        <v>6607816.51</v>
      </c>
      <c r="F123" s="64">
        <v>6607816.51</v>
      </c>
      <c r="G123" s="66">
        <v>0</v>
      </c>
      <c r="H123" s="47"/>
    </row>
    <row r="124" spans="1:8" ht="15.75">
      <c r="A124" s="57" t="s">
        <v>211</v>
      </c>
      <c r="B124" s="58">
        <v>0</v>
      </c>
      <c r="C124" s="59">
        <v>21672712.35</v>
      </c>
      <c r="D124" s="58">
        <v>21672712.35</v>
      </c>
      <c r="E124" s="59">
        <v>21672712.35</v>
      </c>
      <c r="F124" s="58">
        <v>21672712.35</v>
      </c>
      <c r="G124" s="60">
        <v>0</v>
      </c>
      <c r="H124" s="47"/>
    </row>
    <row r="125" spans="1:8" ht="15.75">
      <c r="A125" s="57" t="s">
        <v>212</v>
      </c>
      <c r="B125" s="58">
        <v>0</v>
      </c>
      <c r="C125" s="59">
        <v>45678255.59</v>
      </c>
      <c r="D125" s="58">
        <v>45678255.59</v>
      </c>
      <c r="E125" s="59">
        <v>45678255.59</v>
      </c>
      <c r="F125" s="58">
        <v>45678255.59</v>
      </c>
      <c r="G125" s="60">
        <v>0</v>
      </c>
      <c r="H125" s="47"/>
    </row>
    <row r="126" spans="1:8" ht="15.75">
      <c r="A126" s="57" t="s">
        <v>213</v>
      </c>
      <c r="B126" s="58">
        <v>0</v>
      </c>
      <c r="C126" s="59">
        <v>14172495.739999998</v>
      </c>
      <c r="D126" s="58">
        <v>14172495.739999998</v>
      </c>
      <c r="E126" s="59">
        <v>14172495.739999998</v>
      </c>
      <c r="F126" s="58">
        <v>14172495.739999998</v>
      </c>
      <c r="G126" s="60">
        <v>0</v>
      </c>
      <c r="H126" s="47"/>
    </row>
    <row r="127" spans="1:8" ht="15.75">
      <c r="A127" s="57" t="s">
        <v>214</v>
      </c>
      <c r="B127" s="58">
        <v>0</v>
      </c>
      <c r="C127" s="59">
        <v>6270384.23</v>
      </c>
      <c r="D127" s="58">
        <v>6270384.23</v>
      </c>
      <c r="E127" s="59">
        <v>6270384.23</v>
      </c>
      <c r="F127" s="58">
        <v>6270384.23</v>
      </c>
      <c r="G127" s="60">
        <v>0</v>
      </c>
      <c r="H127" s="47"/>
    </row>
    <row r="128" spans="1:8" ht="15.75">
      <c r="A128" s="57" t="s">
        <v>215</v>
      </c>
      <c r="B128" s="58">
        <v>0</v>
      </c>
      <c r="C128" s="59">
        <v>40938039.09</v>
      </c>
      <c r="D128" s="58">
        <v>40938039.09</v>
      </c>
      <c r="E128" s="59">
        <v>40938039.09</v>
      </c>
      <c r="F128" s="58">
        <v>40938039.09</v>
      </c>
      <c r="G128" s="60">
        <v>0</v>
      </c>
      <c r="H128" s="47"/>
    </row>
    <row r="129" spans="1:8" ht="15.75">
      <c r="A129" s="57" t="s">
        <v>216</v>
      </c>
      <c r="B129" s="58">
        <v>0</v>
      </c>
      <c r="C129" s="59">
        <v>82272727.66</v>
      </c>
      <c r="D129" s="58">
        <v>82272727.66</v>
      </c>
      <c r="E129" s="59">
        <v>82272727.66</v>
      </c>
      <c r="F129" s="58">
        <v>82272727.66</v>
      </c>
      <c r="G129" s="60">
        <v>0</v>
      </c>
      <c r="H129" s="47"/>
    </row>
    <row r="130" spans="1:8" ht="15.75">
      <c r="A130" s="57" t="s">
        <v>217</v>
      </c>
      <c r="B130" s="58">
        <v>0</v>
      </c>
      <c r="C130" s="59">
        <v>80377820.43</v>
      </c>
      <c r="D130" s="58">
        <v>80377820.43</v>
      </c>
      <c r="E130" s="59">
        <v>80377820.43</v>
      </c>
      <c r="F130" s="58">
        <v>80377820.43</v>
      </c>
      <c r="G130" s="60">
        <v>0</v>
      </c>
      <c r="H130" s="47"/>
    </row>
    <row r="131" spans="1:8" ht="15.75">
      <c r="A131" s="57" t="s">
        <v>218</v>
      </c>
      <c r="B131" s="58">
        <v>0</v>
      </c>
      <c r="C131" s="59">
        <v>16954710.490000002</v>
      </c>
      <c r="D131" s="58">
        <v>16954710.490000002</v>
      </c>
      <c r="E131" s="59">
        <v>16954710.490000002</v>
      </c>
      <c r="F131" s="58">
        <v>16954710.490000002</v>
      </c>
      <c r="G131" s="60">
        <v>0</v>
      </c>
      <c r="H131" s="47"/>
    </row>
    <row r="132" spans="1:8" ht="15.75">
      <c r="A132" s="57" t="s">
        <v>219</v>
      </c>
      <c r="B132" s="58">
        <v>0</v>
      </c>
      <c r="C132" s="59">
        <v>17685528.98</v>
      </c>
      <c r="D132" s="58">
        <v>17685528.98</v>
      </c>
      <c r="E132" s="59">
        <v>17685528.98</v>
      </c>
      <c r="F132" s="58">
        <v>17685528.98</v>
      </c>
      <c r="G132" s="60">
        <v>0</v>
      </c>
      <c r="H132" s="47"/>
    </row>
    <row r="133" spans="1:8" ht="15.75">
      <c r="A133" s="57" t="s">
        <v>220</v>
      </c>
      <c r="B133" s="58">
        <v>0</v>
      </c>
      <c r="C133" s="59">
        <v>28423088.55</v>
      </c>
      <c r="D133" s="58">
        <v>28423088.55</v>
      </c>
      <c r="E133" s="59">
        <v>28423088.55</v>
      </c>
      <c r="F133" s="58">
        <v>28423088.55</v>
      </c>
      <c r="G133" s="60">
        <v>0</v>
      </c>
      <c r="H133" s="47"/>
    </row>
    <row r="134" spans="1:8" ht="15.75">
      <c r="A134" s="57" t="s">
        <v>221</v>
      </c>
      <c r="B134" s="58">
        <v>0</v>
      </c>
      <c r="C134" s="59">
        <v>18843766.3</v>
      </c>
      <c r="D134" s="58">
        <v>18843766.3</v>
      </c>
      <c r="E134" s="59">
        <v>18843766.3</v>
      </c>
      <c r="F134" s="58">
        <v>18843766.3</v>
      </c>
      <c r="G134" s="60">
        <v>0</v>
      </c>
      <c r="H134" s="47"/>
    </row>
    <row r="135" spans="1:8" ht="15.75">
      <c r="A135" s="57" t="s">
        <v>222</v>
      </c>
      <c r="B135" s="58">
        <v>0</v>
      </c>
      <c r="C135" s="59">
        <v>16653328.739999998</v>
      </c>
      <c r="D135" s="58">
        <v>16653328.739999998</v>
      </c>
      <c r="E135" s="59">
        <v>16653328.739999998</v>
      </c>
      <c r="F135" s="58">
        <v>16653328.739999998</v>
      </c>
      <c r="G135" s="60">
        <v>0</v>
      </c>
      <c r="H135" s="47"/>
    </row>
    <row r="136" spans="1:8" ht="15.75">
      <c r="A136" s="57" t="s">
        <v>223</v>
      </c>
      <c r="B136" s="58">
        <v>0</v>
      </c>
      <c r="C136" s="59">
        <v>80320034.06</v>
      </c>
      <c r="D136" s="58">
        <v>80320034.06</v>
      </c>
      <c r="E136" s="59">
        <v>80320034.06</v>
      </c>
      <c r="F136" s="58">
        <v>80320034.06</v>
      </c>
      <c r="G136" s="60">
        <v>0</v>
      </c>
      <c r="H136" s="47"/>
    </row>
    <row r="137" spans="1:8" ht="15.75">
      <c r="A137" s="57" t="s">
        <v>224</v>
      </c>
      <c r="B137" s="58">
        <v>0</v>
      </c>
      <c r="C137" s="59">
        <v>18985565.32</v>
      </c>
      <c r="D137" s="58">
        <v>18985565.32</v>
      </c>
      <c r="E137" s="59">
        <v>18985565.32</v>
      </c>
      <c r="F137" s="58">
        <v>18985565.32</v>
      </c>
      <c r="G137" s="60">
        <v>0</v>
      </c>
      <c r="H137" s="47"/>
    </row>
    <row r="138" spans="1:8" ht="15.75">
      <c r="A138" s="57" t="s">
        <v>225</v>
      </c>
      <c r="B138" s="58">
        <v>0</v>
      </c>
      <c r="C138" s="59">
        <v>14268708.37</v>
      </c>
      <c r="D138" s="58">
        <v>14268708.37</v>
      </c>
      <c r="E138" s="59">
        <v>14268708.37</v>
      </c>
      <c r="F138" s="58">
        <v>14268708.37</v>
      </c>
      <c r="G138" s="60">
        <v>0</v>
      </c>
      <c r="H138" s="47"/>
    </row>
    <row r="139" spans="1:8" ht="15.75">
      <c r="A139" s="57" t="s">
        <v>226</v>
      </c>
      <c r="B139" s="58">
        <v>0</v>
      </c>
      <c r="C139" s="59">
        <v>19975518.14</v>
      </c>
      <c r="D139" s="58">
        <v>19975518.14</v>
      </c>
      <c r="E139" s="59">
        <v>19975518.14</v>
      </c>
      <c r="F139" s="58">
        <v>19975518.14</v>
      </c>
      <c r="G139" s="60">
        <v>0</v>
      </c>
      <c r="H139" s="47"/>
    </row>
    <row r="140" spans="1:8" ht="15.75">
      <c r="A140" s="57" t="s">
        <v>227</v>
      </c>
      <c r="B140" s="58">
        <v>0</v>
      </c>
      <c r="C140" s="59">
        <v>98992760.72</v>
      </c>
      <c r="D140" s="58">
        <v>98992760.72</v>
      </c>
      <c r="E140" s="59">
        <v>98992760.72</v>
      </c>
      <c r="F140" s="58">
        <v>98992760.72</v>
      </c>
      <c r="G140" s="60">
        <v>0</v>
      </c>
      <c r="H140" s="47"/>
    </row>
    <row r="141" spans="1:8" ht="15.75">
      <c r="A141" s="57" t="s">
        <v>228</v>
      </c>
      <c r="B141" s="58">
        <v>0</v>
      </c>
      <c r="C141" s="59">
        <v>58140792.85</v>
      </c>
      <c r="D141" s="58">
        <v>58140792.85</v>
      </c>
      <c r="E141" s="59">
        <v>58140792.85</v>
      </c>
      <c r="F141" s="58">
        <v>58140792.85</v>
      </c>
      <c r="G141" s="60">
        <v>0</v>
      </c>
      <c r="H141" s="47"/>
    </row>
    <row r="142" spans="1:8" ht="15.75">
      <c r="A142" s="57" t="s">
        <v>229</v>
      </c>
      <c r="B142" s="58">
        <v>0</v>
      </c>
      <c r="C142" s="59">
        <v>37083642.44</v>
      </c>
      <c r="D142" s="58">
        <v>37083642.44</v>
      </c>
      <c r="E142" s="59">
        <v>37083642.44</v>
      </c>
      <c r="F142" s="58">
        <v>37083642.44</v>
      </c>
      <c r="G142" s="60">
        <v>0</v>
      </c>
      <c r="H142" s="47"/>
    </row>
    <row r="143" spans="1:8" ht="15.75">
      <c r="A143" s="57" t="s">
        <v>230</v>
      </c>
      <c r="B143" s="58">
        <v>0</v>
      </c>
      <c r="C143" s="59">
        <v>12890072.05</v>
      </c>
      <c r="D143" s="58">
        <v>12890072.05</v>
      </c>
      <c r="E143" s="59">
        <v>12890072.05</v>
      </c>
      <c r="F143" s="58">
        <v>12890072.05</v>
      </c>
      <c r="G143" s="60">
        <v>0</v>
      </c>
      <c r="H143" s="47"/>
    </row>
    <row r="144" spans="1:8" ht="15.75">
      <c r="A144" s="57" t="s">
        <v>231</v>
      </c>
      <c r="B144" s="58">
        <v>0</v>
      </c>
      <c r="C144" s="59">
        <v>16775803.870000001</v>
      </c>
      <c r="D144" s="58">
        <v>16775803.870000001</v>
      </c>
      <c r="E144" s="59">
        <v>16775803.870000001</v>
      </c>
      <c r="F144" s="58">
        <v>16775803.870000001</v>
      </c>
      <c r="G144" s="60">
        <v>0</v>
      </c>
      <c r="H144" s="47"/>
    </row>
    <row r="145" spans="1:8" ht="15.75">
      <c r="A145" s="57" t="s">
        <v>232</v>
      </c>
      <c r="B145" s="58">
        <v>0</v>
      </c>
      <c r="C145" s="59">
        <v>12426758.559999999</v>
      </c>
      <c r="D145" s="58">
        <v>12426758.559999999</v>
      </c>
      <c r="E145" s="59">
        <v>12426758.559999999</v>
      </c>
      <c r="F145" s="58">
        <v>12426758.559999999</v>
      </c>
      <c r="G145" s="60">
        <v>0</v>
      </c>
      <c r="H145" s="47"/>
    </row>
    <row r="146" spans="1:8" ht="15.75">
      <c r="A146" s="57" t="s">
        <v>233</v>
      </c>
      <c r="B146" s="58">
        <v>0</v>
      </c>
      <c r="C146" s="59">
        <v>29822936.120000005</v>
      </c>
      <c r="D146" s="58">
        <v>29822936.120000005</v>
      </c>
      <c r="E146" s="59">
        <v>29822936.120000005</v>
      </c>
      <c r="F146" s="58">
        <v>29822936.120000005</v>
      </c>
      <c r="G146" s="60">
        <v>0</v>
      </c>
      <c r="H146" s="47"/>
    </row>
    <row r="147" spans="1:8" ht="15.75">
      <c r="A147" s="57" t="s">
        <v>234</v>
      </c>
      <c r="B147" s="58">
        <v>0</v>
      </c>
      <c r="C147" s="59">
        <v>141950440.39</v>
      </c>
      <c r="D147" s="58">
        <v>141950440.39</v>
      </c>
      <c r="E147" s="59">
        <v>141950440.39</v>
      </c>
      <c r="F147" s="58">
        <v>141950440.39</v>
      </c>
      <c r="G147" s="60">
        <v>0</v>
      </c>
      <c r="H147" s="47"/>
    </row>
    <row r="148" spans="1:8" ht="15.75">
      <c r="A148" s="57" t="s">
        <v>235</v>
      </c>
      <c r="B148" s="58">
        <v>0</v>
      </c>
      <c r="C148" s="59">
        <v>318893206.87</v>
      </c>
      <c r="D148" s="58">
        <v>318893206.87</v>
      </c>
      <c r="E148" s="59">
        <v>318893206.87</v>
      </c>
      <c r="F148" s="58">
        <v>318893206.87</v>
      </c>
      <c r="G148" s="60">
        <v>0</v>
      </c>
      <c r="H148" s="47"/>
    </row>
    <row r="149" spans="1:8" ht="15.75">
      <c r="A149" s="57" t="s">
        <v>236</v>
      </c>
      <c r="B149" s="58">
        <v>0</v>
      </c>
      <c r="C149" s="59">
        <v>52236884.349999994</v>
      </c>
      <c r="D149" s="58">
        <v>52236884.349999994</v>
      </c>
      <c r="E149" s="59">
        <v>52236884.349999994</v>
      </c>
      <c r="F149" s="58">
        <v>52236884.349999994</v>
      </c>
      <c r="G149" s="60">
        <v>0</v>
      </c>
      <c r="H149" s="47"/>
    </row>
    <row r="150" spans="1:8" ht="15.75">
      <c r="A150" s="57" t="s">
        <v>237</v>
      </c>
      <c r="B150" s="58">
        <v>0</v>
      </c>
      <c r="C150" s="59">
        <v>23561934.200000003</v>
      </c>
      <c r="D150" s="58">
        <v>23561934.200000003</v>
      </c>
      <c r="E150" s="59">
        <v>23561934.200000003</v>
      </c>
      <c r="F150" s="58">
        <v>23561934.200000003</v>
      </c>
      <c r="G150" s="60">
        <v>0</v>
      </c>
      <c r="H150" s="47"/>
    </row>
    <row r="151" spans="1:8" ht="15.75">
      <c r="A151" s="57" t="s">
        <v>238</v>
      </c>
      <c r="B151" s="58">
        <v>0</v>
      </c>
      <c r="C151" s="59">
        <v>7091142.840000001</v>
      </c>
      <c r="D151" s="58">
        <v>7091142.840000001</v>
      </c>
      <c r="E151" s="59">
        <v>7091142.840000001</v>
      </c>
      <c r="F151" s="58">
        <v>7091142.840000001</v>
      </c>
      <c r="G151" s="60">
        <v>0</v>
      </c>
      <c r="H151" s="47"/>
    </row>
    <row r="152" spans="1:8" ht="15.75">
      <c r="A152" s="57" t="s">
        <v>239</v>
      </c>
      <c r="B152" s="58">
        <v>0</v>
      </c>
      <c r="C152" s="59">
        <v>47596879.980000004</v>
      </c>
      <c r="D152" s="58">
        <v>47596879.980000004</v>
      </c>
      <c r="E152" s="59">
        <v>47596879.980000004</v>
      </c>
      <c r="F152" s="58">
        <v>47596879.980000004</v>
      </c>
      <c r="G152" s="60">
        <v>0</v>
      </c>
      <c r="H152" s="47"/>
    </row>
    <row r="153" spans="1:8" ht="15.75">
      <c r="A153" s="57" t="s">
        <v>240</v>
      </c>
      <c r="B153" s="58">
        <v>0</v>
      </c>
      <c r="C153" s="59">
        <v>24024376.03</v>
      </c>
      <c r="D153" s="58">
        <v>24024376.03</v>
      </c>
      <c r="E153" s="59">
        <v>24024376.03</v>
      </c>
      <c r="F153" s="58">
        <v>24024376.03</v>
      </c>
      <c r="G153" s="60">
        <v>0</v>
      </c>
      <c r="H153" s="47"/>
    </row>
    <row r="154" spans="1:8" ht="15.75">
      <c r="A154" s="57" t="s">
        <v>241</v>
      </c>
      <c r="B154" s="58">
        <v>0</v>
      </c>
      <c r="C154" s="59">
        <v>60624468.89</v>
      </c>
      <c r="D154" s="58">
        <v>60624468.89</v>
      </c>
      <c r="E154" s="59">
        <v>60624468.89</v>
      </c>
      <c r="F154" s="58">
        <v>60624468.89</v>
      </c>
      <c r="G154" s="60">
        <v>0</v>
      </c>
      <c r="H154" s="47"/>
    </row>
    <row r="155" spans="1:8" ht="15.75">
      <c r="A155" s="57" t="s">
        <v>242</v>
      </c>
      <c r="B155" s="58">
        <v>0</v>
      </c>
      <c r="C155" s="59">
        <v>221152934.55</v>
      </c>
      <c r="D155" s="58">
        <v>221152934.55</v>
      </c>
      <c r="E155" s="59">
        <v>221152934.55</v>
      </c>
      <c r="F155" s="58">
        <v>221152934.55</v>
      </c>
      <c r="G155" s="60">
        <v>0</v>
      </c>
      <c r="H155" s="47"/>
    </row>
    <row r="156" spans="1:8" ht="15.75">
      <c r="A156" s="57" t="s">
        <v>243</v>
      </c>
      <c r="B156" s="58">
        <v>0</v>
      </c>
      <c r="C156" s="59">
        <v>12659033.45</v>
      </c>
      <c r="D156" s="58">
        <v>12659033.45</v>
      </c>
      <c r="E156" s="59">
        <v>12659033.45</v>
      </c>
      <c r="F156" s="58">
        <v>12659033.45</v>
      </c>
      <c r="G156" s="60">
        <v>0</v>
      </c>
      <c r="H156" s="47"/>
    </row>
    <row r="157" spans="1:8" ht="15.75">
      <c r="A157" s="57" t="s">
        <v>244</v>
      </c>
      <c r="B157" s="58">
        <v>0</v>
      </c>
      <c r="C157" s="59">
        <v>14010544.16</v>
      </c>
      <c r="D157" s="58">
        <v>14010544.16</v>
      </c>
      <c r="E157" s="59">
        <v>14010544.16</v>
      </c>
      <c r="F157" s="58">
        <v>14010544.16</v>
      </c>
      <c r="G157" s="60">
        <v>0</v>
      </c>
      <c r="H157" s="47"/>
    </row>
    <row r="158" spans="1:8" ht="15.75">
      <c r="A158" s="57" t="s">
        <v>245</v>
      </c>
      <c r="B158" s="58">
        <v>0</v>
      </c>
      <c r="C158" s="59">
        <v>15506688.469999999</v>
      </c>
      <c r="D158" s="58">
        <v>15506688.469999999</v>
      </c>
      <c r="E158" s="59">
        <v>15506688.469999999</v>
      </c>
      <c r="F158" s="58">
        <v>15506688.469999999</v>
      </c>
      <c r="G158" s="60">
        <v>0</v>
      </c>
      <c r="H158" s="47"/>
    </row>
    <row r="159" spans="1:8" ht="15.75">
      <c r="A159" s="57" t="s">
        <v>246</v>
      </c>
      <c r="B159" s="58">
        <v>0</v>
      </c>
      <c r="C159" s="59">
        <v>17976572.79</v>
      </c>
      <c r="D159" s="58">
        <v>17976572.79</v>
      </c>
      <c r="E159" s="59">
        <v>17976572.79</v>
      </c>
      <c r="F159" s="58">
        <v>17976572.79</v>
      </c>
      <c r="G159" s="60">
        <v>0</v>
      </c>
      <c r="H159" s="47"/>
    </row>
    <row r="160" spans="1:8" ht="15.75">
      <c r="A160" s="57" t="s">
        <v>247</v>
      </c>
      <c r="B160" s="58">
        <v>0</v>
      </c>
      <c r="C160" s="59">
        <v>29726587.63</v>
      </c>
      <c r="D160" s="58">
        <v>29726587.63</v>
      </c>
      <c r="E160" s="59">
        <v>29726587.63</v>
      </c>
      <c r="F160" s="58">
        <v>29726587.63</v>
      </c>
      <c r="G160" s="60">
        <v>0</v>
      </c>
      <c r="H160" s="47"/>
    </row>
    <row r="161" spans="1:8" ht="15.75">
      <c r="A161" s="57" t="s">
        <v>248</v>
      </c>
      <c r="B161" s="58">
        <v>0</v>
      </c>
      <c r="C161" s="59">
        <v>10510165.99</v>
      </c>
      <c r="D161" s="58">
        <v>10510165.99</v>
      </c>
      <c r="E161" s="59">
        <v>10510165.99</v>
      </c>
      <c r="F161" s="58">
        <v>10510165.99</v>
      </c>
      <c r="G161" s="60">
        <v>0</v>
      </c>
      <c r="H161" s="47"/>
    </row>
    <row r="162" spans="1:8" ht="15.75">
      <c r="A162" s="57" t="s">
        <v>249</v>
      </c>
      <c r="B162" s="58">
        <v>0</v>
      </c>
      <c r="C162" s="59">
        <v>58811622.870000005</v>
      </c>
      <c r="D162" s="58">
        <v>58811622.870000005</v>
      </c>
      <c r="E162" s="59">
        <v>58811622.870000005</v>
      </c>
      <c r="F162" s="58">
        <v>58811622.870000005</v>
      </c>
      <c r="G162" s="60">
        <v>0</v>
      </c>
      <c r="H162" s="47"/>
    </row>
    <row r="163" spans="1:8" ht="15.75">
      <c r="A163" s="57" t="s">
        <v>250</v>
      </c>
      <c r="B163" s="58">
        <v>0</v>
      </c>
      <c r="C163" s="59">
        <v>27752360.830000002</v>
      </c>
      <c r="D163" s="58">
        <v>27752360.830000002</v>
      </c>
      <c r="E163" s="59">
        <v>27752360.830000002</v>
      </c>
      <c r="F163" s="58">
        <v>27752360.830000002</v>
      </c>
      <c r="G163" s="60">
        <v>0</v>
      </c>
      <c r="H163" s="47"/>
    </row>
    <row r="164" spans="1:8" ht="15.75">
      <c r="A164" s="57" t="s">
        <v>251</v>
      </c>
      <c r="B164" s="58">
        <v>0</v>
      </c>
      <c r="C164" s="59">
        <v>27269905.439999998</v>
      </c>
      <c r="D164" s="58">
        <v>27269905.439999998</v>
      </c>
      <c r="E164" s="59">
        <v>27269905.439999998</v>
      </c>
      <c r="F164" s="58">
        <v>27269905.439999998</v>
      </c>
      <c r="G164" s="60">
        <v>0</v>
      </c>
      <c r="H164" s="47"/>
    </row>
    <row r="165" spans="1:8" ht="15.75">
      <c r="A165" s="57" t="s">
        <v>252</v>
      </c>
      <c r="B165" s="58">
        <v>0</v>
      </c>
      <c r="C165" s="59">
        <v>18843358.560000002</v>
      </c>
      <c r="D165" s="58">
        <v>18843358.560000002</v>
      </c>
      <c r="E165" s="59">
        <v>18843358.560000002</v>
      </c>
      <c r="F165" s="58">
        <v>18843358.560000002</v>
      </c>
      <c r="G165" s="60">
        <v>0</v>
      </c>
      <c r="H165" s="47"/>
    </row>
    <row r="166" spans="1:8" ht="15.75">
      <c r="A166" s="57" t="s">
        <v>253</v>
      </c>
      <c r="B166" s="58">
        <v>0</v>
      </c>
      <c r="C166" s="59">
        <v>19300854.560000002</v>
      </c>
      <c r="D166" s="58">
        <v>19300854.560000002</v>
      </c>
      <c r="E166" s="59">
        <v>19300854.560000002</v>
      </c>
      <c r="F166" s="58">
        <v>19300854.560000002</v>
      </c>
      <c r="G166" s="60">
        <v>0</v>
      </c>
      <c r="H166" s="47"/>
    </row>
    <row r="167" spans="1:8" ht="15.75">
      <c r="A167" s="57" t="s">
        <v>254</v>
      </c>
      <c r="B167" s="58">
        <v>0</v>
      </c>
      <c r="C167" s="59">
        <v>20546761.099999998</v>
      </c>
      <c r="D167" s="58">
        <v>20546761.099999998</v>
      </c>
      <c r="E167" s="59">
        <v>20546761.099999998</v>
      </c>
      <c r="F167" s="58">
        <v>20546761.099999998</v>
      </c>
      <c r="G167" s="60">
        <v>0</v>
      </c>
      <c r="H167" s="47"/>
    </row>
    <row r="168" spans="1:8" ht="15.75">
      <c r="A168" s="57" t="s">
        <v>255</v>
      </c>
      <c r="B168" s="58">
        <v>0</v>
      </c>
      <c r="C168" s="59">
        <v>22022587.59</v>
      </c>
      <c r="D168" s="58">
        <v>22022587.59</v>
      </c>
      <c r="E168" s="59">
        <v>22022587.59</v>
      </c>
      <c r="F168" s="58">
        <v>22022587.59</v>
      </c>
      <c r="G168" s="60">
        <v>0</v>
      </c>
      <c r="H168" s="47"/>
    </row>
    <row r="169" spans="1:8" ht="15.75">
      <c r="A169" s="57" t="s">
        <v>256</v>
      </c>
      <c r="B169" s="58">
        <v>0</v>
      </c>
      <c r="C169" s="59">
        <v>33776302.78</v>
      </c>
      <c r="D169" s="58">
        <v>33776302.78</v>
      </c>
      <c r="E169" s="59">
        <v>33776302.78</v>
      </c>
      <c r="F169" s="58">
        <v>33776302.78</v>
      </c>
      <c r="G169" s="60">
        <v>0</v>
      </c>
      <c r="H169" s="47"/>
    </row>
    <row r="170" spans="1:8" ht="15.75">
      <c r="A170" s="57" t="s">
        <v>257</v>
      </c>
      <c r="B170" s="58">
        <v>0</v>
      </c>
      <c r="C170" s="59">
        <v>75825287.2</v>
      </c>
      <c r="D170" s="58">
        <v>75825287.19999999</v>
      </c>
      <c r="E170" s="59">
        <v>75825287.19999999</v>
      </c>
      <c r="F170" s="58">
        <v>75825287.19999999</v>
      </c>
      <c r="G170" s="60">
        <v>0</v>
      </c>
      <c r="H170" s="47"/>
    </row>
    <row r="171" spans="1:8" ht="15.75">
      <c r="A171" s="57" t="s">
        <v>258</v>
      </c>
      <c r="B171" s="58">
        <v>0</v>
      </c>
      <c r="C171" s="59">
        <v>9276738.549999999</v>
      </c>
      <c r="D171" s="58">
        <v>9276738.549999999</v>
      </c>
      <c r="E171" s="59">
        <v>9276738.549999999</v>
      </c>
      <c r="F171" s="58">
        <v>9276738.549999999</v>
      </c>
      <c r="G171" s="60">
        <v>0</v>
      </c>
      <c r="H171" s="47"/>
    </row>
    <row r="172" spans="1:8" ht="15.75">
      <c r="A172" s="57" t="s">
        <v>259</v>
      </c>
      <c r="B172" s="58">
        <v>0</v>
      </c>
      <c r="C172" s="59">
        <v>65083652.19</v>
      </c>
      <c r="D172" s="58">
        <v>65083652.19</v>
      </c>
      <c r="E172" s="59">
        <v>65083652.19</v>
      </c>
      <c r="F172" s="58">
        <v>65083652.19</v>
      </c>
      <c r="G172" s="60">
        <v>0</v>
      </c>
      <c r="H172" s="47"/>
    </row>
    <row r="173" spans="1:8" ht="15.75">
      <c r="A173" s="57" t="s">
        <v>260</v>
      </c>
      <c r="B173" s="58">
        <v>0</v>
      </c>
      <c r="C173" s="59">
        <v>87486354.28</v>
      </c>
      <c r="D173" s="58">
        <v>87486354.28</v>
      </c>
      <c r="E173" s="59">
        <v>87486354.28</v>
      </c>
      <c r="F173" s="58">
        <v>87486354.28</v>
      </c>
      <c r="G173" s="60">
        <v>0</v>
      </c>
      <c r="H173" s="47"/>
    </row>
    <row r="174" spans="1:8" ht="15.75">
      <c r="A174" s="57" t="s">
        <v>261</v>
      </c>
      <c r="B174" s="58">
        <v>0</v>
      </c>
      <c r="C174" s="59">
        <v>62665256.62</v>
      </c>
      <c r="D174" s="58">
        <v>62665256.62</v>
      </c>
      <c r="E174" s="59">
        <v>62665256.62</v>
      </c>
      <c r="F174" s="58">
        <v>62665256.62</v>
      </c>
      <c r="G174" s="60">
        <v>0</v>
      </c>
      <c r="H174" s="47"/>
    </row>
    <row r="175" spans="1:8" ht="15.75">
      <c r="A175" s="57" t="s">
        <v>262</v>
      </c>
      <c r="B175" s="58">
        <v>0</v>
      </c>
      <c r="C175" s="59">
        <v>38638816.09</v>
      </c>
      <c r="D175" s="58">
        <v>38638816.09</v>
      </c>
      <c r="E175" s="59">
        <v>38638816.09</v>
      </c>
      <c r="F175" s="58">
        <v>38638816.09</v>
      </c>
      <c r="G175" s="60">
        <v>0</v>
      </c>
      <c r="H175" s="47"/>
    </row>
    <row r="176" spans="1:8" ht="15.75">
      <c r="A176" s="57" t="s">
        <v>263</v>
      </c>
      <c r="B176" s="58">
        <v>0</v>
      </c>
      <c r="C176" s="59">
        <v>48671199.26</v>
      </c>
      <c r="D176" s="58">
        <v>48671199.26</v>
      </c>
      <c r="E176" s="59">
        <v>48671199.26</v>
      </c>
      <c r="F176" s="58">
        <v>48496500.26</v>
      </c>
      <c r="G176" s="60">
        <v>0</v>
      </c>
      <c r="H176" s="47"/>
    </row>
    <row r="177" spans="1:8" ht="15.75">
      <c r="A177" s="57" t="s">
        <v>264</v>
      </c>
      <c r="B177" s="58">
        <v>0</v>
      </c>
      <c r="C177" s="59">
        <v>82489123.53</v>
      </c>
      <c r="D177" s="58">
        <v>82489123.53</v>
      </c>
      <c r="E177" s="59">
        <v>82489123.53</v>
      </c>
      <c r="F177" s="58">
        <v>82489123.53</v>
      </c>
      <c r="G177" s="60">
        <v>0</v>
      </c>
      <c r="H177" s="47"/>
    </row>
    <row r="178" spans="1:8" ht="15.75">
      <c r="A178" s="57" t="s">
        <v>265</v>
      </c>
      <c r="B178" s="58">
        <v>0</v>
      </c>
      <c r="C178" s="59">
        <v>32117213.13</v>
      </c>
      <c r="D178" s="58">
        <v>32117213.13</v>
      </c>
      <c r="E178" s="59">
        <v>32117213.13</v>
      </c>
      <c r="F178" s="58">
        <v>32117213.13</v>
      </c>
      <c r="G178" s="60">
        <v>0</v>
      </c>
      <c r="H178" s="47"/>
    </row>
    <row r="179" spans="1:8" ht="15.75">
      <c r="A179" s="57" t="s">
        <v>266</v>
      </c>
      <c r="B179" s="58">
        <v>0</v>
      </c>
      <c r="C179" s="59">
        <v>154867001.10999998</v>
      </c>
      <c r="D179" s="58">
        <v>154867001.10999998</v>
      </c>
      <c r="E179" s="59">
        <v>154867001.10999998</v>
      </c>
      <c r="F179" s="58">
        <v>154867001.10999998</v>
      </c>
      <c r="G179" s="60">
        <v>0</v>
      </c>
      <c r="H179" s="47"/>
    </row>
    <row r="180" spans="1:8" ht="15.75">
      <c r="A180" s="57" t="s">
        <v>267</v>
      </c>
      <c r="B180" s="58">
        <v>0</v>
      </c>
      <c r="C180" s="59">
        <v>51413397.67</v>
      </c>
      <c r="D180" s="58">
        <v>51413397.67</v>
      </c>
      <c r="E180" s="59">
        <v>51413397.67</v>
      </c>
      <c r="F180" s="58">
        <v>51413397.67</v>
      </c>
      <c r="G180" s="60">
        <v>0</v>
      </c>
      <c r="H180" s="47"/>
    </row>
    <row r="181" spans="1:8" ht="15.75">
      <c r="A181" s="63" t="s">
        <v>268</v>
      </c>
      <c r="B181" s="64">
        <v>0</v>
      </c>
      <c r="C181" s="65">
        <v>95444015.13</v>
      </c>
      <c r="D181" s="64">
        <v>95444015.13</v>
      </c>
      <c r="E181" s="65">
        <v>95444015.13</v>
      </c>
      <c r="F181" s="64">
        <v>95444015.13</v>
      </c>
      <c r="G181" s="66">
        <v>0</v>
      </c>
      <c r="H181" s="47"/>
    </row>
    <row r="182" spans="1:8" ht="15.75">
      <c r="A182" s="57" t="s">
        <v>269</v>
      </c>
      <c r="B182" s="58">
        <v>0</v>
      </c>
      <c r="C182" s="59">
        <v>66183034.870000005</v>
      </c>
      <c r="D182" s="58">
        <v>66183034.870000005</v>
      </c>
      <c r="E182" s="59">
        <v>66183034.870000005</v>
      </c>
      <c r="F182" s="58">
        <v>66183034.870000005</v>
      </c>
      <c r="G182" s="60">
        <v>0</v>
      </c>
      <c r="H182" s="47"/>
    </row>
    <row r="183" spans="1:8" ht="15.75">
      <c r="A183" s="57" t="s">
        <v>270</v>
      </c>
      <c r="B183" s="58">
        <v>0</v>
      </c>
      <c r="C183" s="59">
        <v>40816620.61</v>
      </c>
      <c r="D183" s="58">
        <v>40816620.61</v>
      </c>
      <c r="E183" s="59">
        <v>40816620.61</v>
      </c>
      <c r="F183" s="58">
        <v>40816620.61</v>
      </c>
      <c r="G183" s="60">
        <v>0</v>
      </c>
      <c r="H183" s="47"/>
    </row>
    <row r="184" spans="1:8" ht="15.75">
      <c r="A184" s="57" t="s">
        <v>271</v>
      </c>
      <c r="B184" s="58">
        <v>0</v>
      </c>
      <c r="C184" s="59">
        <v>31554896.450000003</v>
      </c>
      <c r="D184" s="58">
        <v>31554896.450000003</v>
      </c>
      <c r="E184" s="59">
        <v>31554896.450000003</v>
      </c>
      <c r="F184" s="58">
        <v>31554896.450000003</v>
      </c>
      <c r="G184" s="60">
        <v>0</v>
      </c>
      <c r="H184" s="47"/>
    </row>
    <row r="185" spans="1:8" ht="15.75">
      <c r="A185" s="57" t="s">
        <v>272</v>
      </c>
      <c r="B185" s="58">
        <v>0</v>
      </c>
      <c r="C185" s="59">
        <v>56901165.03</v>
      </c>
      <c r="D185" s="58">
        <v>56901165.03</v>
      </c>
      <c r="E185" s="59">
        <v>56901165.03</v>
      </c>
      <c r="F185" s="58">
        <v>56901165.03</v>
      </c>
      <c r="G185" s="60">
        <v>0</v>
      </c>
      <c r="H185" s="47"/>
    </row>
    <row r="186" spans="1:8" ht="15.75">
      <c r="A186" s="57" t="s">
        <v>273</v>
      </c>
      <c r="B186" s="58">
        <v>0</v>
      </c>
      <c r="C186" s="59">
        <v>21356046.16</v>
      </c>
      <c r="D186" s="58">
        <v>21356046.159999996</v>
      </c>
      <c r="E186" s="59">
        <v>21356046.159999996</v>
      </c>
      <c r="F186" s="58">
        <v>21356046.159999996</v>
      </c>
      <c r="G186" s="60">
        <v>0</v>
      </c>
      <c r="H186" s="47"/>
    </row>
    <row r="187" spans="1:8" ht="15.75">
      <c r="A187" s="57" t="s">
        <v>274</v>
      </c>
      <c r="B187" s="58">
        <v>0</v>
      </c>
      <c r="C187" s="59">
        <v>11395165.61</v>
      </c>
      <c r="D187" s="58">
        <v>11395165.61</v>
      </c>
      <c r="E187" s="59">
        <v>11395165.61</v>
      </c>
      <c r="F187" s="58">
        <v>11395165.61</v>
      </c>
      <c r="G187" s="60">
        <v>0</v>
      </c>
      <c r="H187" s="47"/>
    </row>
    <row r="188" spans="1:8" ht="15.75">
      <c r="A188" s="57" t="s">
        <v>275</v>
      </c>
      <c r="B188" s="58">
        <v>0</v>
      </c>
      <c r="C188" s="59">
        <v>21311288.330000002</v>
      </c>
      <c r="D188" s="58">
        <v>21311288.330000002</v>
      </c>
      <c r="E188" s="59">
        <v>21311288.330000002</v>
      </c>
      <c r="F188" s="58">
        <v>21311288.330000002</v>
      </c>
      <c r="G188" s="60">
        <v>0</v>
      </c>
      <c r="H188" s="47"/>
    </row>
    <row r="189" spans="1:8" ht="15.75">
      <c r="A189" s="57" t="s">
        <v>276</v>
      </c>
      <c r="B189" s="58">
        <v>0</v>
      </c>
      <c r="C189" s="59">
        <v>14367542.21</v>
      </c>
      <c r="D189" s="58">
        <v>14367542.21</v>
      </c>
      <c r="E189" s="59">
        <v>14367542.21</v>
      </c>
      <c r="F189" s="58">
        <v>14367542.21</v>
      </c>
      <c r="G189" s="60">
        <v>0</v>
      </c>
      <c r="H189" s="47"/>
    </row>
    <row r="190" spans="1:8" ht="15.75">
      <c r="A190" s="57" t="s">
        <v>277</v>
      </c>
      <c r="B190" s="58">
        <v>0</v>
      </c>
      <c r="C190" s="59">
        <v>90045638.37</v>
      </c>
      <c r="D190" s="58">
        <v>90045638.37</v>
      </c>
      <c r="E190" s="59">
        <v>90045638.37</v>
      </c>
      <c r="F190" s="58">
        <v>90045638.37</v>
      </c>
      <c r="G190" s="60">
        <v>0</v>
      </c>
      <c r="H190" s="47"/>
    </row>
    <row r="191" spans="1:8" ht="15.75">
      <c r="A191" s="57" t="s">
        <v>278</v>
      </c>
      <c r="B191" s="58">
        <v>0</v>
      </c>
      <c r="C191" s="59">
        <v>28972634.09</v>
      </c>
      <c r="D191" s="58">
        <v>28972634.09</v>
      </c>
      <c r="E191" s="59">
        <v>28972634.09</v>
      </c>
      <c r="F191" s="58">
        <v>28972634.09</v>
      </c>
      <c r="G191" s="60">
        <v>0</v>
      </c>
      <c r="H191" s="47"/>
    </row>
    <row r="192" spans="1:8" ht="15.75">
      <c r="A192" s="57" t="s">
        <v>279</v>
      </c>
      <c r="B192" s="58">
        <v>0</v>
      </c>
      <c r="C192" s="59">
        <v>12566346.350000001</v>
      </c>
      <c r="D192" s="58">
        <v>12566346.350000001</v>
      </c>
      <c r="E192" s="59">
        <v>12566346.350000001</v>
      </c>
      <c r="F192" s="58">
        <v>12566346.350000001</v>
      </c>
      <c r="G192" s="60">
        <v>0</v>
      </c>
      <c r="H192" s="47"/>
    </row>
    <row r="193" spans="1:8" ht="15.75">
      <c r="A193" s="57" t="s">
        <v>280</v>
      </c>
      <c r="B193" s="58">
        <v>0</v>
      </c>
      <c r="C193" s="59">
        <v>13573242.68</v>
      </c>
      <c r="D193" s="58">
        <v>13573242.68</v>
      </c>
      <c r="E193" s="59">
        <v>13573242.68</v>
      </c>
      <c r="F193" s="58">
        <v>13573242.68</v>
      </c>
      <c r="G193" s="60">
        <v>0</v>
      </c>
      <c r="H193" s="47"/>
    </row>
    <row r="194" spans="1:8" ht="15.75">
      <c r="A194" s="57" t="s">
        <v>281</v>
      </c>
      <c r="B194" s="58">
        <v>0</v>
      </c>
      <c r="C194" s="59">
        <v>28315981.39</v>
      </c>
      <c r="D194" s="58">
        <v>28315981.39</v>
      </c>
      <c r="E194" s="59">
        <v>28315981.39</v>
      </c>
      <c r="F194" s="58">
        <v>28315981.39</v>
      </c>
      <c r="G194" s="60">
        <v>0</v>
      </c>
      <c r="H194" s="47"/>
    </row>
    <row r="195" spans="1:8" s="48" customFormat="1" ht="15.75">
      <c r="A195" s="57" t="s">
        <v>282</v>
      </c>
      <c r="B195" s="58">
        <v>0</v>
      </c>
      <c r="C195" s="59">
        <v>10973480.95</v>
      </c>
      <c r="D195" s="58">
        <v>10973480.95</v>
      </c>
      <c r="E195" s="59">
        <v>10973480.95</v>
      </c>
      <c r="F195" s="58">
        <v>10973480.95</v>
      </c>
      <c r="G195" s="60">
        <v>0</v>
      </c>
      <c r="H195" s="47"/>
    </row>
    <row r="196" spans="1:8" s="48" customFormat="1" ht="15.75">
      <c r="A196" s="57" t="s">
        <v>283</v>
      </c>
      <c r="B196" s="58">
        <v>0</v>
      </c>
      <c r="C196" s="59">
        <v>260372893.45</v>
      </c>
      <c r="D196" s="58">
        <v>260372893.45</v>
      </c>
      <c r="E196" s="59">
        <v>260372893.45</v>
      </c>
      <c r="F196" s="58">
        <v>260372893.45</v>
      </c>
      <c r="G196" s="60">
        <v>0</v>
      </c>
      <c r="H196" s="47"/>
    </row>
    <row r="197" spans="1:8" s="48" customFormat="1" ht="15.75">
      <c r="A197" s="57" t="s">
        <v>284</v>
      </c>
      <c r="B197" s="58">
        <v>0</v>
      </c>
      <c r="C197" s="59">
        <v>33734367.510000005</v>
      </c>
      <c r="D197" s="58">
        <v>33734367.510000005</v>
      </c>
      <c r="E197" s="59">
        <v>33734367.510000005</v>
      </c>
      <c r="F197" s="58">
        <v>33734367.510000005</v>
      </c>
      <c r="G197" s="60">
        <v>0</v>
      </c>
      <c r="H197" s="47"/>
    </row>
    <row r="198" spans="1:8" s="48" customFormat="1" ht="15.75">
      <c r="A198" s="57" t="s">
        <v>285</v>
      </c>
      <c r="B198" s="58">
        <v>0</v>
      </c>
      <c r="C198" s="59">
        <v>24099101.980000004</v>
      </c>
      <c r="D198" s="58">
        <v>24099101.98</v>
      </c>
      <c r="E198" s="59">
        <v>24099101.98</v>
      </c>
      <c r="F198" s="58">
        <v>24099101.98</v>
      </c>
      <c r="G198" s="60">
        <v>0</v>
      </c>
      <c r="H198" s="47"/>
    </row>
    <row r="199" spans="1:8" s="48" customFormat="1" ht="15.75">
      <c r="A199" s="57" t="s">
        <v>286</v>
      </c>
      <c r="B199" s="58">
        <v>5611558806.75</v>
      </c>
      <c r="C199" s="59">
        <v>-5611558806.75</v>
      </c>
      <c r="D199" s="58">
        <v>0</v>
      </c>
      <c r="E199" s="59">
        <v>0</v>
      </c>
      <c r="F199" s="58">
        <v>0</v>
      </c>
      <c r="G199" s="60">
        <v>0</v>
      </c>
      <c r="H199" s="47"/>
    </row>
    <row r="200" spans="1:8" s="48" customFormat="1" ht="15.75">
      <c r="A200" s="57"/>
      <c r="B200" s="58"/>
      <c r="C200" s="59"/>
      <c r="D200" s="58"/>
      <c r="E200" s="59"/>
      <c r="F200" s="58"/>
      <c r="G200" s="60"/>
      <c r="H200" s="47"/>
    </row>
    <row r="201" spans="1:8" s="48" customFormat="1" ht="15.75">
      <c r="A201" s="67" t="s">
        <v>287</v>
      </c>
      <c r="B201" s="50">
        <v>38504763916.91</v>
      </c>
      <c r="C201" s="51">
        <v>8234457026.169998</v>
      </c>
      <c r="D201" s="50">
        <v>46739220943.08001</v>
      </c>
      <c r="E201" s="51">
        <v>46675393224.23002</v>
      </c>
      <c r="F201" s="50">
        <v>46208316105.77002</v>
      </c>
      <c r="G201" s="52">
        <v>63827718.8500003</v>
      </c>
      <c r="H201" s="47"/>
    </row>
    <row r="202" spans="1:8" s="48" customFormat="1" ht="15.75">
      <c r="A202" s="49" t="s">
        <v>104</v>
      </c>
      <c r="B202" s="50">
        <v>29793348980.910004</v>
      </c>
      <c r="C202" s="51">
        <v>7674328538.929998</v>
      </c>
      <c r="D202" s="50">
        <v>37467677519.84001</v>
      </c>
      <c r="E202" s="51">
        <v>37403849800.99002</v>
      </c>
      <c r="F202" s="50">
        <v>36936772682.53002</v>
      </c>
      <c r="G202" s="52">
        <v>63827718.8500003</v>
      </c>
      <c r="H202" s="47"/>
    </row>
    <row r="203" spans="1:8" s="48" customFormat="1" ht="15.75">
      <c r="A203" s="53" t="s">
        <v>105</v>
      </c>
      <c r="B203" s="50">
        <v>29793348980.910004</v>
      </c>
      <c r="C203" s="51">
        <v>7674328538.929998</v>
      </c>
      <c r="D203" s="50">
        <v>37467677519.84001</v>
      </c>
      <c r="E203" s="51">
        <v>37403849800.99002</v>
      </c>
      <c r="F203" s="50">
        <v>36936772682.53002</v>
      </c>
      <c r="G203" s="52">
        <v>63827718.8500003</v>
      </c>
      <c r="H203" s="47"/>
    </row>
    <row r="204" spans="1:8" s="48" customFormat="1" ht="15.75">
      <c r="A204" s="54" t="s">
        <v>106</v>
      </c>
      <c r="B204" s="50">
        <v>29793348980.910004</v>
      </c>
      <c r="C204" s="51">
        <v>7674328538.929998</v>
      </c>
      <c r="D204" s="50">
        <v>37467677519.84001</v>
      </c>
      <c r="E204" s="51">
        <v>37403849800.99002</v>
      </c>
      <c r="F204" s="50">
        <v>36936772682.53002</v>
      </c>
      <c r="G204" s="52">
        <v>63827718.8500003</v>
      </c>
      <c r="H204" s="47"/>
    </row>
    <row r="205" spans="1:8" s="48" customFormat="1" ht="15.75">
      <c r="A205" s="55" t="s">
        <v>107</v>
      </c>
      <c r="B205" s="50">
        <v>27386875299.24</v>
      </c>
      <c r="C205" s="51">
        <v>5687486206.859999</v>
      </c>
      <c r="D205" s="50">
        <v>33074361506.1</v>
      </c>
      <c r="E205" s="51">
        <v>33036500093.29</v>
      </c>
      <c r="F205" s="50">
        <v>32573586707.42</v>
      </c>
      <c r="G205" s="52">
        <v>37861412.81000029</v>
      </c>
      <c r="H205" s="47"/>
    </row>
    <row r="206" spans="1:8" s="48" customFormat="1" ht="15.75">
      <c r="A206" s="56" t="s">
        <v>108</v>
      </c>
      <c r="B206" s="50">
        <v>25277223271.02</v>
      </c>
      <c r="C206" s="51">
        <v>5574790475.579999</v>
      </c>
      <c r="D206" s="50">
        <v>30852013746.6</v>
      </c>
      <c r="E206" s="51">
        <v>30814152333.79</v>
      </c>
      <c r="F206" s="50">
        <v>30353805453.92</v>
      </c>
      <c r="G206" s="52">
        <v>37861412.81000029</v>
      </c>
      <c r="H206" s="47"/>
    </row>
    <row r="207" spans="1:8" s="48" customFormat="1" ht="15.75">
      <c r="A207" s="57" t="s">
        <v>109</v>
      </c>
      <c r="B207" s="58">
        <v>0</v>
      </c>
      <c r="C207" s="59">
        <v>8058830.880000001</v>
      </c>
      <c r="D207" s="58">
        <v>8058830.880000001</v>
      </c>
      <c r="E207" s="59">
        <v>2207904.37</v>
      </c>
      <c r="F207" s="58">
        <v>1731457.5700000003</v>
      </c>
      <c r="G207" s="60">
        <v>5850926.510000001</v>
      </c>
      <c r="H207" s="47"/>
    </row>
    <row r="208" spans="1:8" s="48" customFormat="1" ht="15.75">
      <c r="A208" s="57" t="s">
        <v>110</v>
      </c>
      <c r="B208" s="58">
        <v>420000</v>
      </c>
      <c r="C208" s="59">
        <v>0</v>
      </c>
      <c r="D208" s="58">
        <v>420000</v>
      </c>
      <c r="E208" s="59">
        <v>420000</v>
      </c>
      <c r="F208" s="58">
        <v>420000</v>
      </c>
      <c r="G208" s="60">
        <v>0</v>
      </c>
      <c r="H208" s="47"/>
    </row>
    <row r="209" spans="1:8" s="48" customFormat="1" ht="15.75">
      <c r="A209" s="57" t="s">
        <v>111</v>
      </c>
      <c r="B209" s="58">
        <v>492923365.45</v>
      </c>
      <c r="C209" s="59">
        <v>-149515246.76999998</v>
      </c>
      <c r="D209" s="58">
        <v>343408118.68</v>
      </c>
      <c r="E209" s="59">
        <v>330936545.28999996</v>
      </c>
      <c r="F209" s="58">
        <v>330936545.28999996</v>
      </c>
      <c r="G209" s="60">
        <v>12471573.389999988</v>
      </c>
      <c r="H209" s="47"/>
    </row>
    <row r="210" spans="1:8" ht="15.75">
      <c r="A210" s="57" t="s">
        <v>114</v>
      </c>
      <c r="B210" s="58">
        <v>30000000</v>
      </c>
      <c r="C210" s="59">
        <v>-28889241.929999992</v>
      </c>
      <c r="D210" s="58">
        <v>1110758.07</v>
      </c>
      <c r="E210" s="59">
        <v>1110240</v>
      </c>
      <c r="F210" s="58">
        <v>1110240</v>
      </c>
      <c r="G210" s="60">
        <v>518.07</v>
      </c>
      <c r="H210" s="47"/>
    </row>
    <row r="211" spans="1:8" ht="15.75">
      <c r="A211" s="57" t="s">
        <v>115</v>
      </c>
      <c r="B211" s="58">
        <v>210747517.5</v>
      </c>
      <c r="C211" s="59">
        <v>-4000000</v>
      </c>
      <c r="D211" s="58">
        <v>206747517.5</v>
      </c>
      <c r="E211" s="59">
        <v>206747517.5</v>
      </c>
      <c r="F211" s="58">
        <v>201253767.10999998</v>
      </c>
      <c r="G211" s="60">
        <v>0</v>
      </c>
      <c r="H211" s="47"/>
    </row>
    <row r="212" spans="1:8" ht="15.75">
      <c r="A212" s="57" t="s">
        <v>116</v>
      </c>
      <c r="B212" s="58">
        <v>770753985.04</v>
      </c>
      <c r="C212" s="59">
        <v>181196949.77999985</v>
      </c>
      <c r="D212" s="58">
        <v>951950934.8199997</v>
      </c>
      <c r="E212" s="59">
        <v>951950934.8199997</v>
      </c>
      <c r="F212" s="58">
        <v>522385856.6300001</v>
      </c>
      <c r="G212" s="60">
        <v>0</v>
      </c>
      <c r="H212" s="47"/>
    </row>
    <row r="213" spans="1:8" ht="15.75">
      <c r="A213" s="57" t="s">
        <v>117</v>
      </c>
      <c r="B213" s="58">
        <v>186209267.78</v>
      </c>
      <c r="C213" s="59">
        <v>-25575738.78</v>
      </c>
      <c r="D213" s="58">
        <v>160633529</v>
      </c>
      <c r="E213" s="59">
        <v>160304758.83</v>
      </c>
      <c r="F213" s="58">
        <v>137907565.51</v>
      </c>
      <c r="G213" s="60">
        <v>328770.16999999667</v>
      </c>
      <c r="H213" s="47"/>
    </row>
    <row r="214" spans="1:8" ht="15.75">
      <c r="A214" s="57" t="s">
        <v>118</v>
      </c>
      <c r="B214" s="58">
        <v>18144276779</v>
      </c>
      <c r="C214" s="59">
        <v>2476131213.1599994</v>
      </c>
      <c r="D214" s="58">
        <v>20620407992.16</v>
      </c>
      <c r="E214" s="59">
        <v>20620407975.41</v>
      </c>
      <c r="F214" s="58">
        <v>20620407975.41</v>
      </c>
      <c r="G214" s="60">
        <v>16.75</v>
      </c>
      <c r="H214" s="47"/>
    </row>
    <row r="215" spans="1:8" ht="15.75">
      <c r="A215" s="57" t="s">
        <v>119</v>
      </c>
      <c r="B215" s="58">
        <v>0</v>
      </c>
      <c r="C215" s="59">
        <v>14500000</v>
      </c>
      <c r="D215" s="58">
        <v>14500000</v>
      </c>
      <c r="E215" s="59">
        <v>12076000</v>
      </c>
      <c r="F215" s="58">
        <v>11009582.659999998</v>
      </c>
      <c r="G215" s="60">
        <v>2424000</v>
      </c>
      <c r="H215" s="47"/>
    </row>
    <row r="216" spans="1:8" ht="15.75">
      <c r="A216" s="57" t="s">
        <v>120</v>
      </c>
      <c r="B216" s="58">
        <v>5396550262</v>
      </c>
      <c r="C216" s="59">
        <v>2958265709.8699994</v>
      </c>
      <c r="D216" s="58">
        <v>8354815971.869999</v>
      </c>
      <c r="E216" s="59">
        <v>8342981803.439999</v>
      </c>
      <c r="F216" s="58">
        <v>8342981803.439999</v>
      </c>
      <c r="G216" s="60">
        <v>11834168.430000305</v>
      </c>
      <c r="H216" s="47"/>
    </row>
    <row r="217" spans="1:8" ht="15.75">
      <c r="A217" s="57" t="s">
        <v>121</v>
      </c>
      <c r="B217" s="58">
        <v>0</v>
      </c>
      <c r="C217" s="59">
        <v>9072980</v>
      </c>
      <c r="D217" s="58">
        <v>9072980</v>
      </c>
      <c r="E217" s="59">
        <v>9072980</v>
      </c>
      <c r="F217" s="58">
        <v>9072980</v>
      </c>
      <c r="G217" s="60">
        <v>0</v>
      </c>
      <c r="H217" s="47"/>
    </row>
    <row r="218" spans="1:8" ht="15.75">
      <c r="A218" s="57" t="s">
        <v>123</v>
      </c>
      <c r="B218" s="58">
        <v>0</v>
      </c>
      <c r="C218" s="59">
        <v>94991669.78</v>
      </c>
      <c r="D218" s="58">
        <v>94991669.78</v>
      </c>
      <c r="E218" s="59">
        <v>94991669.78</v>
      </c>
      <c r="F218" s="58">
        <v>94991669.78</v>
      </c>
      <c r="G218" s="60">
        <v>0</v>
      </c>
      <c r="H218" s="47"/>
    </row>
    <row r="219" spans="1:8" ht="15.75">
      <c r="A219" s="57" t="s">
        <v>124</v>
      </c>
      <c r="B219" s="58">
        <v>0</v>
      </c>
      <c r="C219" s="59">
        <v>12210576</v>
      </c>
      <c r="D219" s="58">
        <v>12210576</v>
      </c>
      <c r="E219" s="59">
        <v>12209986.29</v>
      </c>
      <c r="F219" s="58">
        <v>12209986.29</v>
      </c>
      <c r="G219" s="60">
        <v>589.7099999999773</v>
      </c>
      <c r="H219" s="47"/>
    </row>
    <row r="220" spans="1:8" ht="15.75">
      <c r="A220" s="57" t="s">
        <v>126</v>
      </c>
      <c r="B220" s="58">
        <v>0</v>
      </c>
      <c r="C220" s="59">
        <v>26804197.59</v>
      </c>
      <c r="D220" s="58">
        <v>26804197.59</v>
      </c>
      <c r="E220" s="59">
        <v>22660442.060000002</v>
      </c>
      <c r="F220" s="58">
        <v>21312448.23</v>
      </c>
      <c r="G220" s="60">
        <v>4143755.529999999</v>
      </c>
      <c r="H220" s="47"/>
    </row>
    <row r="221" spans="1:8" ht="15.75">
      <c r="A221" s="57" t="s">
        <v>127</v>
      </c>
      <c r="B221" s="58">
        <v>0</v>
      </c>
      <c r="C221" s="59">
        <v>330000</v>
      </c>
      <c r="D221" s="58">
        <v>330000</v>
      </c>
      <c r="E221" s="59">
        <v>330000</v>
      </c>
      <c r="F221" s="58">
        <v>330000</v>
      </c>
      <c r="G221" s="60">
        <v>0</v>
      </c>
      <c r="H221" s="47"/>
    </row>
    <row r="222" spans="1:8" ht="15.75">
      <c r="A222" s="57" t="s">
        <v>128</v>
      </c>
      <c r="B222" s="58">
        <v>20000000</v>
      </c>
      <c r="C222" s="59">
        <v>0</v>
      </c>
      <c r="D222" s="58">
        <v>20000000</v>
      </c>
      <c r="E222" s="59">
        <v>19235000</v>
      </c>
      <c r="F222" s="58">
        <v>19235000</v>
      </c>
      <c r="G222" s="60">
        <v>765000</v>
      </c>
      <c r="H222" s="47"/>
    </row>
    <row r="223" spans="1:8" ht="15.75">
      <c r="A223" s="57" t="s">
        <v>130</v>
      </c>
      <c r="B223" s="58">
        <v>25342094.25</v>
      </c>
      <c r="C223" s="59">
        <v>1208576</v>
      </c>
      <c r="D223" s="58">
        <v>26550670.25</v>
      </c>
      <c r="E223" s="59">
        <v>26508576</v>
      </c>
      <c r="F223" s="58">
        <v>26508576</v>
      </c>
      <c r="G223" s="60">
        <v>42094.25</v>
      </c>
      <c r="H223" s="47"/>
    </row>
    <row r="224" spans="1:8" ht="15.75">
      <c r="A224" s="57"/>
      <c r="B224" s="58"/>
      <c r="C224" s="59"/>
      <c r="D224" s="58"/>
      <c r="E224" s="59"/>
      <c r="F224" s="58"/>
      <c r="G224" s="60"/>
      <c r="H224" s="47"/>
    </row>
    <row r="225" spans="1:8" ht="23" customHeight="1">
      <c r="A225" s="56" t="s">
        <v>141</v>
      </c>
      <c r="B225" s="50">
        <v>29040130</v>
      </c>
      <c r="C225" s="51">
        <v>-2640130</v>
      </c>
      <c r="D225" s="50">
        <v>26400000</v>
      </c>
      <c r="E225" s="51">
        <v>26400000</v>
      </c>
      <c r="F225" s="50">
        <v>26400000</v>
      </c>
      <c r="G225" s="52">
        <v>0</v>
      </c>
      <c r="H225" s="47"/>
    </row>
    <row r="226" spans="1:8" ht="15.75">
      <c r="A226" s="57" t="s">
        <v>142</v>
      </c>
      <c r="B226" s="58">
        <v>29040130</v>
      </c>
      <c r="C226" s="59">
        <v>-2640130</v>
      </c>
      <c r="D226" s="58">
        <v>26400000</v>
      </c>
      <c r="E226" s="59">
        <v>26400000</v>
      </c>
      <c r="F226" s="58">
        <v>26400000</v>
      </c>
      <c r="G226" s="60">
        <v>0</v>
      </c>
      <c r="H226" s="47"/>
    </row>
    <row r="227" spans="1:8" ht="15.75">
      <c r="A227" s="57"/>
      <c r="B227" s="58"/>
      <c r="C227" s="59"/>
      <c r="D227" s="58"/>
      <c r="E227" s="59"/>
      <c r="F227" s="58"/>
      <c r="G227" s="60"/>
      <c r="H227" s="47"/>
    </row>
    <row r="228" spans="1:8" ht="15.75">
      <c r="A228" s="56" t="s">
        <v>143</v>
      </c>
      <c r="B228" s="50">
        <v>2080611898.22</v>
      </c>
      <c r="C228" s="51">
        <v>115335861.28</v>
      </c>
      <c r="D228" s="50">
        <v>2195947759.5</v>
      </c>
      <c r="E228" s="51">
        <v>2195947759.5</v>
      </c>
      <c r="F228" s="50">
        <v>2193381253.5</v>
      </c>
      <c r="G228" s="52">
        <v>0</v>
      </c>
      <c r="H228" s="47"/>
    </row>
    <row r="229" spans="1:8" ht="24" customHeight="1">
      <c r="A229" s="57" t="s">
        <v>145</v>
      </c>
      <c r="B229" s="58">
        <v>1414833.22</v>
      </c>
      <c r="C229" s="59">
        <v>41865839.779999994</v>
      </c>
      <c r="D229" s="58">
        <v>43280673</v>
      </c>
      <c r="E229" s="59">
        <v>43280673</v>
      </c>
      <c r="F229" s="58">
        <v>43280673</v>
      </c>
      <c r="G229" s="60">
        <v>0</v>
      </c>
      <c r="H229" s="47"/>
    </row>
    <row r="230" spans="1:8" ht="23" customHeight="1">
      <c r="A230" s="57" t="s">
        <v>150</v>
      </c>
      <c r="B230" s="58">
        <v>2079197065</v>
      </c>
      <c r="C230" s="59">
        <v>73470021.5</v>
      </c>
      <c r="D230" s="58">
        <v>2152667086.5</v>
      </c>
      <c r="E230" s="59">
        <v>2152667086.5</v>
      </c>
      <c r="F230" s="58">
        <v>2150100580.5</v>
      </c>
      <c r="G230" s="60">
        <v>0</v>
      </c>
      <c r="H230" s="47"/>
    </row>
    <row r="231" spans="1:8" s="48" customFormat="1" ht="23.25" customHeight="1">
      <c r="A231" s="57"/>
      <c r="B231" s="58"/>
      <c r="C231" s="59"/>
      <c r="D231" s="58"/>
      <c r="E231" s="59"/>
      <c r="F231" s="58"/>
      <c r="G231" s="60"/>
      <c r="H231" s="47"/>
    </row>
    <row r="232" spans="1:8" s="48" customFormat="1" ht="24.75" customHeight="1">
      <c r="A232" s="62" t="s">
        <v>151</v>
      </c>
      <c r="B232" s="50">
        <v>2406473681.67</v>
      </c>
      <c r="C232" s="51">
        <v>1986842332.07</v>
      </c>
      <c r="D232" s="50">
        <v>4393316013.74</v>
      </c>
      <c r="E232" s="51">
        <v>4367349707.699999</v>
      </c>
      <c r="F232" s="50">
        <v>4363185975.109999</v>
      </c>
      <c r="G232" s="52">
        <v>25966306.040000003</v>
      </c>
      <c r="H232" s="47"/>
    </row>
    <row r="233" spans="1:8" ht="23" customHeight="1">
      <c r="A233" s="56" t="s">
        <v>152</v>
      </c>
      <c r="B233" s="50">
        <v>2406473681.67</v>
      </c>
      <c r="C233" s="51">
        <v>1986842332.07</v>
      </c>
      <c r="D233" s="50">
        <v>4393316013.74</v>
      </c>
      <c r="E233" s="51">
        <v>4367349707.699999</v>
      </c>
      <c r="F233" s="50">
        <v>4363185975.109999</v>
      </c>
      <c r="G233" s="52">
        <v>25966306.040000003</v>
      </c>
      <c r="H233" s="47"/>
    </row>
    <row r="234" spans="1:8" ht="15.75">
      <c r="A234" s="57" t="s">
        <v>153</v>
      </c>
      <c r="B234" s="58">
        <v>0</v>
      </c>
      <c r="C234" s="59">
        <v>209301612.74</v>
      </c>
      <c r="D234" s="58">
        <v>209301612.74</v>
      </c>
      <c r="E234" s="59">
        <v>209301612.74</v>
      </c>
      <c r="F234" s="58">
        <v>209301612.74</v>
      </c>
      <c r="G234" s="60">
        <v>0</v>
      </c>
      <c r="H234" s="47"/>
    </row>
    <row r="235" spans="1:8" ht="15.75">
      <c r="A235" s="57" t="s">
        <v>163</v>
      </c>
      <c r="B235" s="58">
        <v>0</v>
      </c>
      <c r="C235" s="59">
        <v>447431751.97</v>
      </c>
      <c r="D235" s="58">
        <v>447431751.97</v>
      </c>
      <c r="E235" s="59">
        <v>447431751.97</v>
      </c>
      <c r="F235" s="58">
        <v>447431751.97</v>
      </c>
      <c r="G235" s="60">
        <v>0</v>
      </c>
      <c r="H235" s="47"/>
    </row>
    <row r="236" spans="1:8" s="48" customFormat="1" ht="15.75">
      <c r="A236" s="63" t="s">
        <v>164</v>
      </c>
      <c r="B236" s="64">
        <v>152425605</v>
      </c>
      <c r="C236" s="65">
        <v>3023628.13</v>
      </c>
      <c r="D236" s="64">
        <v>155449233.13</v>
      </c>
      <c r="E236" s="65">
        <v>155449233.13</v>
      </c>
      <c r="F236" s="64">
        <v>155449233.13</v>
      </c>
      <c r="G236" s="66">
        <v>0</v>
      </c>
      <c r="H236" s="47"/>
    </row>
    <row r="237" spans="1:8" ht="15.75">
      <c r="A237" s="57" t="s">
        <v>165</v>
      </c>
      <c r="B237" s="58">
        <v>393760566.27</v>
      </c>
      <c r="C237" s="59">
        <v>628378023.3199998</v>
      </c>
      <c r="D237" s="58">
        <v>1022138589.5899997</v>
      </c>
      <c r="E237" s="59">
        <v>1021826793.8599998</v>
      </c>
      <c r="F237" s="58">
        <v>1021826793.8599998</v>
      </c>
      <c r="G237" s="60">
        <v>311795.730000001</v>
      </c>
      <c r="H237" s="47"/>
    </row>
    <row r="238" spans="1:8" ht="15.75">
      <c r="A238" s="57" t="s">
        <v>166</v>
      </c>
      <c r="B238" s="58">
        <v>555130578.4</v>
      </c>
      <c r="C238" s="59">
        <v>176500000.00000006</v>
      </c>
      <c r="D238" s="58">
        <v>731630578.3999999</v>
      </c>
      <c r="E238" s="59">
        <v>731630578.3999999</v>
      </c>
      <c r="F238" s="58">
        <v>731630578.3999999</v>
      </c>
      <c r="G238" s="60">
        <v>0</v>
      </c>
      <c r="H238" s="47"/>
    </row>
    <row r="239" spans="1:8" ht="15.75">
      <c r="A239" s="57" t="s">
        <v>175</v>
      </c>
      <c r="B239" s="58">
        <v>0</v>
      </c>
      <c r="C239" s="59">
        <v>34888626.15</v>
      </c>
      <c r="D239" s="58">
        <v>34888626.15</v>
      </c>
      <c r="E239" s="59">
        <v>34888626.15</v>
      </c>
      <c r="F239" s="58">
        <v>34888626.15</v>
      </c>
      <c r="G239" s="60">
        <v>0</v>
      </c>
      <c r="H239" s="47"/>
    </row>
    <row r="240" spans="1:8" s="48" customFormat="1" ht="15.75">
      <c r="A240" s="57" t="s">
        <v>176</v>
      </c>
      <c r="B240" s="58">
        <v>100000000</v>
      </c>
      <c r="C240" s="59">
        <v>0</v>
      </c>
      <c r="D240" s="58">
        <v>100000000</v>
      </c>
      <c r="E240" s="59">
        <v>100000000</v>
      </c>
      <c r="F240" s="58">
        <v>100000000</v>
      </c>
      <c r="G240" s="60">
        <v>0</v>
      </c>
      <c r="H240" s="47"/>
    </row>
    <row r="241" spans="1:8" ht="15.75">
      <c r="A241" s="57" t="s">
        <v>178</v>
      </c>
      <c r="B241" s="58">
        <v>0</v>
      </c>
      <c r="C241" s="59">
        <v>102526101.75</v>
      </c>
      <c r="D241" s="58">
        <v>102526101.75</v>
      </c>
      <c r="E241" s="59">
        <v>102526101.75</v>
      </c>
      <c r="F241" s="58">
        <v>98362369.16</v>
      </c>
      <c r="G241" s="60">
        <v>0</v>
      </c>
      <c r="H241" s="47"/>
    </row>
    <row r="242" spans="1:8" ht="15.75">
      <c r="A242" s="57" t="s">
        <v>179</v>
      </c>
      <c r="B242" s="58">
        <v>0</v>
      </c>
      <c r="C242" s="59">
        <v>220000</v>
      </c>
      <c r="D242" s="58">
        <v>220000</v>
      </c>
      <c r="E242" s="59">
        <v>220000</v>
      </c>
      <c r="F242" s="58">
        <v>220000</v>
      </c>
      <c r="G242" s="60">
        <v>0</v>
      </c>
      <c r="H242" s="47"/>
    </row>
    <row r="243" spans="1:8" ht="15.75">
      <c r="A243" s="57" t="s">
        <v>182</v>
      </c>
      <c r="B243" s="58">
        <v>108189972</v>
      </c>
      <c r="C243" s="59">
        <v>46632912.05</v>
      </c>
      <c r="D243" s="58">
        <v>154822884.05</v>
      </c>
      <c r="E243" s="59">
        <v>154822884.05</v>
      </c>
      <c r="F243" s="58">
        <v>154822884.05</v>
      </c>
      <c r="G243" s="60">
        <v>0</v>
      </c>
      <c r="H243" s="47"/>
    </row>
    <row r="244" spans="1:8" ht="15.75">
      <c r="A244" s="57" t="s">
        <v>184</v>
      </c>
      <c r="B244" s="58">
        <v>522972416</v>
      </c>
      <c r="C244" s="59">
        <v>163574835.39000008</v>
      </c>
      <c r="D244" s="58">
        <v>686547251.3900001</v>
      </c>
      <c r="E244" s="59">
        <v>660892741.12</v>
      </c>
      <c r="F244" s="58">
        <v>660892741.12</v>
      </c>
      <c r="G244" s="60">
        <v>25654510.270000003</v>
      </c>
      <c r="H244" s="47"/>
    </row>
    <row r="245" spans="1:8" ht="15.75">
      <c r="A245" s="57" t="s">
        <v>190</v>
      </c>
      <c r="B245" s="58">
        <v>570390410.0000001</v>
      </c>
      <c r="C245" s="59">
        <v>31759573.370000057</v>
      </c>
      <c r="D245" s="58">
        <v>602149983.3700001</v>
      </c>
      <c r="E245" s="59">
        <v>602149983.33</v>
      </c>
      <c r="F245" s="58">
        <v>602149983.33</v>
      </c>
      <c r="G245" s="60">
        <v>0.0400000000372529</v>
      </c>
      <c r="H245" s="47"/>
    </row>
    <row r="246" spans="1:8" ht="15.75">
      <c r="A246" s="57" t="s">
        <v>191</v>
      </c>
      <c r="B246" s="58">
        <v>3604134</v>
      </c>
      <c r="C246" s="59">
        <v>16750714.27</v>
      </c>
      <c r="D246" s="58">
        <v>20354848.27</v>
      </c>
      <c r="E246" s="59">
        <v>20354848.27</v>
      </c>
      <c r="F246" s="58">
        <v>20354848.27</v>
      </c>
      <c r="G246" s="60">
        <v>0</v>
      </c>
      <c r="H246" s="47"/>
    </row>
    <row r="247" spans="1:8" s="48" customFormat="1" ht="15.75">
      <c r="A247" s="57" t="s">
        <v>192</v>
      </c>
      <c r="B247" s="58">
        <v>0</v>
      </c>
      <c r="C247" s="59">
        <v>13803261.54</v>
      </c>
      <c r="D247" s="58">
        <v>13803261.54</v>
      </c>
      <c r="E247" s="59">
        <v>13803261.54</v>
      </c>
      <c r="F247" s="58">
        <v>13803261.54</v>
      </c>
      <c r="G247" s="60">
        <v>0</v>
      </c>
      <c r="H247" s="47"/>
    </row>
    <row r="248" spans="1:8" s="48" customFormat="1" ht="15.75">
      <c r="A248" s="57" t="s">
        <v>193</v>
      </c>
      <c r="B248" s="58">
        <v>0</v>
      </c>
      <c r="C248" s="59">
        <v>16270317.12</v>
      </c>
      <c r="D248" s="58">
        <v>16270317.12</v>
      </c>
      <c r="E248" s="59">
        <v>16270317.12</v>
      </c>
      <c r="F248" s="58">
        <v>16270317.12</v>
      </c>
      <c r="G248" s="60">
        <v>0</v>
      </c>
      <c r="H248" s="47"/>
    </row>
    <row r="249" spans="1:8" s="48" customFormat="1" ht="15.75">
      <c r="A249" s="57" t="s">
        <v>194</v>
      </c>
      <c r="B249" s="58">
        <v>0</v>
      </c>
      <c r="C249" s="59">
        <v>40480071.61</v>
      </c>
      <c r="D249" s="58">
        <v>40480071.61</v>
      </c>
      <c r="E249" s="59">
        <v>40480071.61</v>
      </c>
      <c r="F249" s="58">
        <v>40480071.61</v>
      </c>
      <c r="G249" s="60">
        <v>0</v>
      </c>
      <c r="H249" s="47"/>
    </row>
    <row r="250" spans="1:8" s="48" customFormat="1" ht="15.75">
      <c r="A250" s="57" t="s">
        <v>195</v>
      </c>
      <c r="B250" s="58">
        <v>0</v>
      </c>
      <c r="C250" s="59">
        <v>36236238</v>
      </c>
      <c r="D250" s="58">
        <v>36236238</v>
      </c>
      <c r="E250" s="59">
        <v>36236238</v>
      </c>
      <c r="F250" s="58">
        <v>36236238</v>
      </c>
      <c r="G250" s="60">
        <v>0</v>
      </c>
      <c r="H250" s="47"/>
    </row>
    <row r="251" spans="1:8" s="48" customFormat="1" ht="15.75">
      <c r="A251" s="57" t="s">
        <v>196</v>
      </c>
      <c r="B251" s="58">
        <v>0</v>
      </c>
      <c r="C251" s="59">
        <v>4402780</v>
      </c>
      <c r="D251" s="58">
        <v>4402780</v>
      </c>
      <c r="E251" s="59">
        <v>4402780</v>
      </c>
      <c r="F251" s="58">
        <v>4402780</v>
      </c>
      <c r="G251" s="60">
        <v>0</v>
      </c>
      <c r="H251" s="47"/>
    </row>
    <row r="252" spans="1:8" ht="15.75">
      <c r="A252" s="57" t="s">
        <v>197</v>
      </c>
      <c r="B252" s="58">
        <v>0</v>
      </c>
      <c r="C252" s="59">
        <v>5166105</v>
      </c>
      <c r="D252" s="58">
        <v>5166105</v>
      </c>
      <c r="E252" s="59">
        <v>5166105</v>
      </c>
      <c r="F252" s="58">
        <v>5166105</v>
      </c>
      <c r="G252" s="60">
        <v>0</v>
      </c>
      <c r="H252" s="47"/>
    </row>
    <row r="253" spans="1:8" ht="15.75">
      <c r="A253" s="57" t="s">
        <v>198</v>
      </c>
      <c r="B253" s="58">
        <v>0</v>
      </c>
      <c r="C253" s="59">
        <v>9495779.66</v>
      </c>
      <c r="D253" s="58">
        <v>9495779.66</v>
      </c>
      <c r="E253" s="59">
        <v>9495779.66</v>
      </c>
      <c r="F253" s="58">
        <v>9495779.66</v>
      </c>
      <c r="G253" s="60">
        <v>0</v>
      </c>
      <c r="H253" s="47"/>
    </row>
    <row r="254" spans="1:8" ht="15.75">
      <c r="A254" s="57"/>
      <c r="B254" s="58"/>
      <c r="C254" s="59"/>
      <c r="D254" s="58"/>
      <c r="E254" s="59"/>
      <c r="F254" s="58"/>
      <c r="G254" s="60"/>
      <c r="H254" s="47"/>
    </row>
    <row r="255" spans="1:8" ht="15.75">
      <c r="A255" s="49" t="s">
        <v>200</v>
      </c>
      <c r="B255" s="50">
        <v>8711414936</v>
      </c>
      <c r="C255" s="51">
        <v>560128487.2400017</v>
      </c>
      <c r="D255" s="50">
        <v>9271543423.240002</v>
      </c>
      <c r="E255" s="51">
        <v>9271543423.240002</v>
      </c>
      <c r="F255" s="50">
        <v>9271543423.240002</v>
      </c>
      <c r="G255" s="52">
        <v>0</v>
      </c>
      <c r="H255" s="47"/>
    </row>
    <row r="256" spans="1:8" ht="15.75">
      <c r="A256" s="53" t="s">
        <v>201</v>
      </c>
      <c r="B256" s="50">
        <v>8711414936</v>
      </c>
      <c r="C256" s="51">
        <v>560128487.2400017</v>
      </c>
      <c r="D256" s="50">
        <v>9271543423.240002</v>
      </c>
      <c r="E256" s="51">
        <v>9271543423.240002</v>
      </c>
      <c r="F256" s="50">
        <v>9271543423.240002</v>
      </c>
      <c r="G256" s="52">
        <v>0</v>
      </c>
      <c r="H256" s="47"/>
    </row>
    <row r="257" spans="1:8" ht="15.75">
      <c r="A257" s="54" t="s">
        <v>202</v>
      </c>
      <c r="B257" s="50">
        <v>8711414936</v>
      </c>
      <c r="C257" s="51">
        <v>560128487.2400017</v>
      </c>
      <c r="D257" s="50">
        <v>9271543423.240002</v>
      </c>
      <c r="E257" s="51">
        <v>9271543423.240002</v>
      </c>
      <c r="F257" s="50">
        <v>9271543423.240002</v>
      </c>
      <c r="G257" s="52">
        <v>0</v>
      </c>
      <c r="H257" s="47"/>
    </row>
    <row r="258" spans="1:8" ht="15.75">
      <c r="A258" s="55" t="s">
        <v>203</v>
      </c>
      <c r="B258" s="50">
        <v>8711414936</v>
      </c>
      <c r="C258" s="51">
        <v>560128487.2400017</v>
      </c>
      <c r="D258" s="50">
        <v>9271543423.240002</v>
      </c>
      <c r="E258" s="51">
        <v>9271543423.240002</v>
      </c>
      <c r="F258" s="50">
        <v>9271543423.240002</v>
      </c>
      <c r="G258" s="52">
        <v>0</v>
      </c>
      <c r="H258" s="47"/>
    </row>
    <row r="259" spans="1:8" ht="15.75">
      <c r="A259" s="56" t="s">
        <v>204</v>
      </c>
      <c r="B259" s="50">
        <v>8711414936</v>
      </c>
      <c r="C259" s="51">
        <v>560128487.2400017</v>
      </c>
      <c r="D259" s="50">
        <v>9271543423.240002</v>
      </c>
      <c r="E259" s="51">
        <v>9271543423.240002</v>
      </c>
      <c r="F259" s="50">
        <v>9271543423.240002</v>
      </c>
      <c r="G259" s="52">
        <v>0</v>
      </c>
      <c r="H259" s="47"/>
    </row>
    <row r="260" spans="1:8" ht="15.75">
      <c r="A260" s="57" t="s">
        <v>205</v>
      </c>
      <c r="B260" s="58">
        <v>0</v>
      </c>
      <c r="C260" s="59">
        <v>1309438280.54</v>
      </c>
      <c r="D260" s="58">
        <v>1309438280.54</v>
      </c>
      <c r="E260" s="59">
        <v>1309438280.54</v>
      </c>
      <c r="F260" s="58">
        <v>1309438280.54</v>
      </c>
      <c r="G260" s="60">
        <v>0</v>
      </c>
      <c r="H260" s="47"/>
    </row>
    <row r="261" spans="1:8" ht="15.75">
      <c r="A261" s="57" t="s">
        <v>206</v>
      </c>
      <c r="B261" s="58">
        <v>0</v>
      </c>
      <c r="C261" s="59">
        <v>226022953</v>
      </c>
      <c r="D261" s="58">
        <v>226022953</v>
      </c>
      <c r="E261" s="59">
        <v>226022953</v>
      </c>
      <c r="F261" s="58">
        <v>226022953</v>
      </c>
      <c r="G261" s="60">
        <v>0</v>
      </c>
      <c r="H261" s="47"/>
    </row>
    <row r="262" spans="1:8" ht="15.75">
      <c r="A262" s="57" t="s">
        <v>207</v>
      </c>
      <c r="B262" s="58">
        <v>0</v>
      </c>
      <c r="C262" s="59">
        <v>94604094</v>
      </c>
      <c r="D262" s="58">
        <v>94604094</v>
      </c>
      <c r="E262" s="59">
        <v>94604094</v>
      </c>
      <c r="F262" s="58">
        <v>94604094</v>
      </c>
      <c r="G262" s="60">
        <v>0</v>
      </c>
      <c r="H262" s="47"/>
    </row>
    <row r="263" spans="1:8" ht="15.75">
      <c r="A263" s="57" t="s">
        <v>208</v>
      </c>
      <c r="B263" s="58">
        <v>0</v>
      </c>
      <c r="C263" s="59">
        <v>134035600</v>
      </c>
      <c r="D263" s="58">
        <v>134035600</v>
      </c>
      <c r="E263" s="59">
        <v>134035600</v>
      </c>
      <c r="F263" s="58">
        <v>134035600</v>
      </c>
      <c r="G263" s="60">
        <v>0</v>
      </c>
      <c r="H263" s="47"/>
    </row>
    <row r="264" spans="1:8" ht="15.75">
      <c r="A264" s="57" t="s">
        <v>209</v>
      </c>
      <c r="B264" s="58">
        <v>0</v>
      </c>
      <c r="C264" s="59">
        <v>89197755</v>
      </c>
      <c r="D264" s="58">
        <v>89197755</v>
      </c>
      <c r="E264" s="59">
        <v>89197755</v>
      </c>
      <c r="F264" s="58">
        <v>89197755</v>
      </c>
      <c r="G264" s="60">
        <v>0</v>
      </c>
      <c r="H264" s="47"/>
    </row>
    <row r="265" spans="1:8" ht="15.75">
      <c r="A265" s="57" t="s">
        <v>210</v>
      </c>
      <c r="B265" s="58">
        <v>0</v>
      </c>
      <c r="C265" s="59">
        <v>19297185</v>
      </c>
      <c r="D265" s="58">
        <v>19297185</v>
      </c>
      <c r="E265" s="59">
        <v>19297185</v>
      </c>
      <c r="F265" s="58">
        <v>19297185</v>
      </c>
      <c r="G265" s="60">
        <v>0</v>
      </c>
      <c r="H265" s="47"/>
    </row>
    <row r="266" spans="1:8" ht="15.75">
      <c r="A266" s="57" t="s">
        <v>211</v>
      </c>
      <c r="B266" s="58">
        <v>0</v>
      </c>
      <c r="C266" s="59">
        <v>35099877</v>
      </c>
      <c r="D266" s="58">
        <v>35099877</v>
      </c>
      <c r="E266" s="59">
        <v>35099877</v>
      </c>
      <c r="F266" s="58">
        <v>35099877</v>
      </c>
      <c r="G266" s="60">
        <v>0</v>
      </c>
      <c r="H266" s="47"/>
    </row>
    <row r="267" spans="1:8" ht="15.75">
      <c r="A267" s="57" t="s">
        <v>212</v>
      </c>
      <c r="B267" s="58">
        <v>0</v>
      </c>
      <c r="C267" s="59">
        <v>77543787</v>
      </c>
      <c r="D267" s="58">
        <v>77543787</v>
      </c>
      <c r="E267" s="59">
        <v>77543787</v>
      </c>
      <c r="F267" s="58">
        <v>77543787</v>
      </c>
      <c r="G267" s="60">
        <v>0</v>
      </c>
      <c r="H267" s="47"/>
    </row>
    <row r="268" spans="1:8" ht="15.75">
      <c r="A268" s="57" t="s">
        <v>213</v>
      </c>
      <c r="B268" s="58">
        <v>0</v>
      </c>
      <c r="C268" s="59">
        <v>28641947</v>
      </c>
      <c r="D268" s="58">
        <v>28641947</v>
      </c>
      <c r="E268" s="59">
        <v>28641947</v>
      </c>
      <c r="F268" s="58">
        <v>28641947</v>
      </c>
      <c r="G268" s="60">
        <v>0</v>
      </c>
      <c r="H268" s="47"/>
    </row>
    <row r="269" spans="1:8" ht="15.75">
      <c r="A269" s="57" t="s">
        <v>214</v>
      </c>
      <c r="B269" s="58">
        <v>0</v>
      </c>
      <c r="C269" s="59">
        <v>31428705</v>
      </c>
      <c r="D269" s="58">
        <v>31428705</v>
      </c>
      <c r="E269" s="59">
        <v>31428705</v>
      </c>
      <c r="F269" s="58">
        <v>31428705</v>
      </c>
      <c r="G269" s="60">
        <v>0</v>
      </c>
      <c r="H269" s="47"/>
    </row>
    <row r="270" spans="1:8" ht="15.75">
      <c r="A270" s="57" t="s">
        <v>215</v>
      </c>
      <c r="B270" s="58">
        <v>0</v>
      </c>
      <c r="C270" s="59">
        <v>124798238</v>
      </c>
      <c r="D270" s="58">
        <v>124798238</v>
      </c>
      <c r="E270" s="59">
        <v>124798238</v>
      </c>
      <c r="F270" s="58">
        <v>124798238</v>
      </c>
      <c r="G270" s="60">
        <v>0</v>
      </c>
      <c r="H270" s="47"/>
    </row>
    <row r="271" spans="1:8" ht="15.75">
      <c r="A271" s="57" t="s">
        <v>216</v>
      </c>
      <c r="B271" s="58">
        <v>0</v>
      </c>
      <c r="C271" s="59">
        <v>141705553</v>
      </c>
      <c r="D271" s="58">
        <v>141705553</v>
      </c>
      <c r="E271" s="59">
        <v>141705553</v>
      </c>
      <c r="F271" s="58">
        <v>141705553</v>
      </c>
      <c r="G271" s="60">
        <v>0</v>
      </c>
      <c r="H271" s="47"/>
    </row>
    <row r="272" spans="1:8" ht="15.75">
      <c r="A272" s="57" t="s">
        <v>217</v>
      </c>
      <c r="B272" s="58">
        <v>0</v>
      </c>
      <c r="C272" s="59">
        <v>253849109</v>
      </c>
      <c r="D272" s="58">
        <v>253849109</v>
      </c>
      <c r="E272" s="59">
        <v>253849109</v>
      </c>
      <c r="F272" s="58">
        <v>253849109</v>
      </c>
      <c r="G272" s="60">
        <v>0</v>
      </c>
      <c r="H272" s="47"/>
    </row>
    <row r="273" spans="1:8" ht="15.75">
      <c r="A273" s="57" t="s">
        <v>218</v>
      </c>
      <c r="B273" s="58">
        <v>0</v>
      </c>
      <c r="C273" s="59">
        <v>48599375</v>
      </c>
      <c r="D273" s="58">
        <v>48599375</v>
      </c>
      <c r="E273" s="59">
        <v>48599375</v>
      </c>
      <c r="F273" s="58">
        <v>48599375</v>
      </c>
      <c r="G273" s="60">
        <v>0</v>
      </c>
      <c r="H273" s="47"/>
    </row>
    <row r="274" spans="1:8" ht="15.75">
      <c r="A274" s="57" t="s">
        <v>219</v>
      </c>
      <c r="B274" s="58">
        <v>0</v>
      </c>
      <c r="C274" s="59">
        <v>36353442</v>
      </c>
      <c r="D274" s="58">
        <v>36353442</v>
      </c>
      <c r="E274" s="59">
        <v>36353442</v>
      </c>
      <c r="F274" s="58">
        <v>36353442</v>
      </c>
      <c r="G274" s="60">
        <v>0</v>
      </c>
      <c r="H274" s="47"/>
    </row>
    <row r="275" spans="1:8" ht="15.75">
      <c r="A275" s="57" t="s">
        <v>220</v>
      </c>
      <c r="B275" s="58">
        <v>0</v>
      </c>
      <c r="C275" s="59">
        <v>27443894</v>
      </c>
      <c r="D275" s="58">
        <v>27443894</v>
      </c>
      <c r="E275" s="59">
        <v>27443894</v>
      </c>
      <c r="F275" s="58">
        <v>27443894</v>
      </c>
      <c r="G275" s="60">
        <v>0</v>
      </c>
      <c r="H275" s="47"/>
    </row>
    <row r="276" spans="1:8" ht="15.75">
      <c r="A276" s="57" t="s">
        <v>221</v>
      </c>
      <c r="B276" s="58">
        <v>0</v>
      </c>
      <c r="C276" s="59">
        <v>64504279</v>
      </c>
      <c r="D276" s="58">
        <v>64504279</v>
      </c>
      <c r="E276" s="59">
        <v>64504279</v>
      </c>
      <c r="F276" s="58">
        <v>64504279</v>
      </c>
      <c r="G276" s="60">
        <v>0</v>
      </c>
      <c r="H276" s="47"/>
    </row>
    <row r="277" spans="1:8" ht="15.75">
      <c r="A277" s="57" t="s">
        <v>222</v>
      </c>
      <c r="B277" s="58">
        <v>0</v>
      </c>
      <c r="C277" s="59">
        <v>131119938</v>
      </c>
      <c r="D277" s="58">
        <v>131119938</v>
      </c>
      <c r="E277" s="59">
        <v>131119938</v>
      </c>
      <c r="F277" s="58">
        <v>131119938</v>
      </c>
      <c r="G277" s="60">
        <v>0</v>
      </c>
      <c r="H277" s="47"/>
    </row>
    <row r="278" spans="1:8" ht="15.75">
      <c r="A278" s="57" t="s">
        <v>223</v>
      </c>
      <c r="B278" s="58">
        <v>0</v>
      </c>
      <c r="C278" s="59">
        <v>36474207</v>
      </c>
      <c r="D278" s="58">
        <v>36474207</v>
      </c>
      <c r="E278" s="59">
        <v>36474207</v>
      </c>
      <c r="F278" s="58">
        <v>36474207</v>
      </c>
      <c r="G278" s="60">
        <v>0</v>
      </c>
      <c r="H278" s="47"/>
    </row>
    <row r="279" spans="1:8" ht="15.75">
      <c r="A279" s="57" t="s">
        <v>224</v>
      </c>
      <c r="B279" s="58">
        <v>0</v>
      </c>
      <c r="C279" s="59">
        <v>40681011</v>
      </c>
      <c r="D279" s="58">
        <v>40681011</v>
      </c>
      <c r="E279" s="59">
        <v>40681011</v>
      </c>
      <c r="F279" s="58">
        <v>40681011</v>
      </c>
      <c r="G279" s="60">
        <v>0</v>
      </c>
      <c r="H279" s="47"/>
    </row>
    <row r="280" spans="1:8" ht="15.75">
      <c r="A280" s="57" t="s">
        <v>225</v>
      </c>
      <c r="B280" s="58">
        <v>0</v>
      </c>
      <c r="C280" s="59">
        <v>64941638</v>
      </c>
      <c r="D280" s="58">
        <v>64941638</v>
      </c>
      <c r="E280" s="59">
        <v>64941638</v>
      </c>
      <c r="F280" s="58">
        <v>64941638</v>
      </c>
      <c r="G280" s="60">
        <v>0</v>
      </c>
      <c r="H280" s="47"/>
    </row>
    <row r="281" spans="1:8" ht="15.75">
      <c r="A281" s="57" t="s">
        <v>226</v>
      </c>
      <c r="B281" s="58">
        <v>0</v>
      </c>
      <c r="C281" s="59">
        <v>89624994</v>
      </c>
      <c r="D281" s="58">
        <v>89624994</v>
      </c>
      <c r="E281" s="59">
        <v>89624994</v>
      </c>
      <c r="F281" s="58">
        <v>89624994</v>
      </c>
      <c r="G281" s="60">
        <v>0</v>
      </c>
      <c r="H281" s="47"/>
    </row>
    <row r="282" spans="1:8" ht="15.75">
      <c r="A282" s="57" t="s">
        <v>227</v>
      </c>
      <c r="B282" s="58">
        <v>0</v>
      </c>
      <c r="C282" s="59">
        <v>177630588</v>
      </c>
      <c r="D282" s="58">
        <v>177630588</v>
      </c>
      <c r="E282" s="59">
        <v>177630588</v>
      </c>
      <c r="F282" s="58">
        <v>177630588</v>
      </c>
      <c r="G282" s="60">
        <v>0</v>
      </c>
      <c r="H282" s="47"/>
    </row>
    <row r="283" spans="1:8" ht="15.75">
      <c r="A283" s="57" t="s">
        <v>228</v>
      </c>
      <c r="B283" s="58">
        <v>0</v>
      </c>
      <c r="C283" s="59">
        <v>151083873</v>
      </c>
      <c r="D283" s="58">
        <v>151083873</v>
      </c>
      <c r="E283" s="59">
        <v>151083873</v>
      </c>
      <c r="F283" s="58">
        <v>151083873</v>
      </c>
      <c r="G283" s="60">
        <v>0</v>
      </c>
      <c r="H283" s="47"/>
    </row>
    <row r="284" spans="1:8" ht="15.75">
      <c r="A284" s="57" t="s">
        <v>229</v>
      </c>
      <c r="B284" s="58">
        <v>0</v>
      </c>
      <c r="C284" s="59">
        <v>76802263</v>
      </c>
      <c r="D284" s="58">
        <v>76802263</v>
      </c>
      <c r="E284" s="59">
        <v>76802263</v>
      </c>
      <c r="F284" s="58">
        <v>76802263</v>
      </c>
      <c r="G284" s="60">
        <v>0</v>
      </c>
      <c r="H284" s="47"/>
    </row>
    <row r="285" spans="1:8" ht="15.75">
      <c r="A285" s="57" t="s">
        <v>230</v>
      </c>
      <c r="B285" s="58">
        <v>0</v>
      </c>
      <c r="C285" s="59">
        <v>28369669</v>
      </c>
      <c r="D285" s="58">
        <v>28369669</v>
      </c>
      <c r="E285" s="59">
        <v>28369669</v>
      </c>
      <c r="F285" s="58">
        <v>28369669</v>
      </c>
      <c r="G285" s="60">
        <v>0</v>
      </c>
      <c r="H285" s="47"/>
    </row>
    <row r="286" spans="1:8" ht="15.75">
      <c r="A286" s="57" t="s">
        <v>231</v>
      </c>
      <c r="B286" s="58">
        <v>0</v>
      </c>
      <c r="C286" s="59">
        <v>54885496</v>
      </c>
      <c r="D286" s="58">
        <v>54885496</v>
      </c>
      <c r="E286" s="59">
        <v>54885496</v>
      </c>
      <c r="F286" s="58">
        <v>54885496</v>
      </c>
      <c r="G286" s="60">
        <v>0</v>
      </c>
      <c r="H286" s="47"/>
    </row>
    <row r="287" spans="1:8" ht="15.75">
      <c r="A287" s="57" t="s">
        <v>232</v>
      </c>
      <c r="B287" s="58">
        <v>0</v>
      </c>
      <c r="C287" s="59">
        <v>33792076</v>
      </c>
      <c r="D287" s="58">
        <v>33792076</v>
      </c>
      <c r="E287" s="59">
        <v>33792076</v>
      </c>
      <c r="F287" s="58">
        <v>33792076</v>
      </c>
      <c r="G287" s="60">
        <v>0</v>
      </c>
      <c r="H287" s="47"/>
    </row>
    <row r="288" spans="1:8" ht="15.75">
      <c r="A288" s="57" t="s">
        <v>233</v>
      </c>
      <c r="B288" s="58">
        <v>0</v>
      </c>
      <c r="C288" s="59">
        <v>64685105</v>
      </c>
      <c r="D288" s="58">
        <v>64685105</v>
      </c>
      <c r="E288" s="59">
        <v>64685105</v>
      </c>
      <c r="F288" s="58">
        <v>64685105</v>
      </c>
      <c r="G288" s="60">
        <v>0</v>
      </c>
      <c r="H288" s="47"/>
    </row>
    <row r="289" spans="1:8" ht="15.75">
      <c r="A289" s="57" t="s">
        <v>234</v>
      </c>
      <c r="B289" s="58">
        <v>0</v>
      </c>
      <c r="C289" s="59">
        <v>430075760.2</v>
      </c>
      <c r="D289" s="58">
        <v>430075760.2</v>
      </c>
      <c r="E289" s="59">
        <v>430075760.2</v>
      </c>
      <c r="F289" s="58">
        <v>430075760.2</v>
      </c>
      <c r="G289" s="60">
        <v>0</v>
      </c>
      <c r="H289" s="47"/>
    </row>
    <row r="290" spans="1:8" ht="15.75">
      <c r="A290" s="57" t="s">
        <v>235</v>
      </c>
      <c r="B290" s="58">
        <v>0</v>
      </c>
      <c r="C290" s="59">
        <v>445695046.93</v>
      </c>
      <c r="D290" s="58">
        <v>445695046.93</v>
      </c>
      <c r="E290" s="59">
        <v>445695046.93</v>
      </c>
      <c r="F290" s="58">
        <v>445695046.93</v>
      </c>
      <c r="G290" s="60">
        <v>0</v>
      </c>
      <c r="H290" s="47"/>
    </row>
    <row r="291" spans="1:8" ht="15.75">
      <c r="A291" s="57" t="s">
        <v>236</v>
      </c>
      <c r="B291" s="58">
        <v>0</v>
      </c>
      <c r="C291" s="59">
        <v>105076715</v>
      </c>
      <c r="D291" s="58">
        <v>105076715</v>
      </c>
      <c r="E291" s="59">
        <v>105076715</v>
      </c>
      <c r="F291" s="58">
        <v>105076715</v>
      </c>
      <c r="G291" s="60">
        <v>0</v>
      </c>
      <c r="H291" s="47"/>
    </row>
    <row r="292" spans="1:8" ht="15.75">
      <c r="A292" s="57" t="s">
        <v>237</v>
      </c>
      <c r="B292" s="58">
        <v>0</v>
      </c>
      <c r="C292" s="59">
        <v>55893632</v>
      </c>
      <c r="D292" s="58">
        <v>55893632</v>
      </c>
      <c r="E292" s="59">
        <v>55893632</v>
      </c>
      <c r="F292" s="58">
        <v>55893632</v>
      </c>
      <c r="G292" s="60">
        <v>0</v>
      </c>
      <c r="H292" s="47"/>
    </row>
    <row r="293" spans="1:8" ht="15.75">
      <c r="A293" s="57" t="s">
        <v>238</v>
      </c>
      <c r="B293" s="58">
        <v>0</v>
      </c>
      <c r="C293" s="59">
        <v>29956093</v>
      </c>
      <c r="D293" s="58">
        <v>29956093</v>
      </c>
      <c r="E293" s="59">
        <v>29956093</v>
      </c>
      <c r="F293" s="58">
        <v>29956093</v>
      </c>
      <c r="G293" s="60">
        <v>0</v>
      </c>
      <c r="H293" s="47"/>
    </row>
    <row r="294" spans="1:8" ht="15.75">
      <c r="A294" s="63" t="s">
        <v>239</v>
      </c>
      <c r="B294" s="64">
        <v>0</v>
      </c>
      <c r="C294" s="65">
        <v>173507839</v>
      </c>
      <c r="D294" s="64">
        <v>173507839</v>
      </c>
      <c r="E294" s="65">
        <v>173507839</v>
      </c>
      <c r="F294" s="64">
        <v>173507839</v>
      </c>
      <c r="G294" s="66">
        <v>0</v>
      </c>
      <c r="H294" s="47"/>
    </row>
    <row r="295" spans="1:8" ht="15.75">
      <c r="A295" s="57" t="s">
        <v>240</v>
      </c>
      <c r="B295" s="58">
        <v>0</v>
      </c>
      <c r="C295" s="59">
        <v>33494156</v>
      </c>
      <c r="D295" s="58">
        <v>33494156</v>
      </c>
      <c r="E295" s="59">
        <v>33494156</v>
      </c>
      <c r="F295" s="58">
        <v>33494156</v>
      </c>
      <c r="G295" s="60">
        <v>0</v>
      </c>
      <c r="H295" s="47"/>
    </row>
    <row r="296" spans="1:8" s="48" customFormat="1" ht="15.75">
      <c r="A296" s="57" t="s">
        <v>241</v>
      </c>
      <c r="B296" s="58">
        <v>0</v>
      </c>
      <c r="C296" s="59">
        <v>86306429</v>
      </c>
      <c r="D296" s="58">
        <v>86306429</v>
      </c>
      <c r="E296" s="59">
        <v>86306429</v>
      </c>
      <c r="F296" s="58">
        <v>86306429</v>
      </c>
      <c r="G296" s="60">
        <v>0</v>
      </c>
      <c r="H296" s="47"/>
    </row>
    <row r="297" spans="1:8" ht="15.75">
      <c r="A297" s="57" t="s">
        <v>242</v>
      </c>
      <c r="B297" s="58">
        <v>0</v>
      </c>
      <c r="C297" s="59">
        <v>249268573.55</v>
      </c>
      <c r="D297" s="58">
        <v>249268573.55</v>
      </c>
      <c r="E297" s="59">
        <v>249268573.55</v>
      </c>
      <c r="F297" s="58">
        <v>249268573.55</v>
      </c>
      <c r="G297" s="60">
        <v>0</v>
      </c>
      <c r="H297" s="47"/>
    </row>
    <row r="298" spans="1:8" ht="15.75">
      <c r="A298" s="57" t="s">
        <v>243</v>
      </c>
      <c r="B298" s="58">
        <v>0</v>
      </c>
      <c r="C298" s="59">
        <v>45025267</v>
      </c>
      <c r="D298" s="58">
        <v>45025267</v>
      </c>
      <c r="E298" s="59">
        <v>45025267</v>
      </c>
      <c r="F298" s="58">
        <v>45025267</v>
      </c>
      <c r="G298" s="60">
        <v>0</v>
      </c>
      <c r="H298" s="47"/>
    </row>
    <row r="299" spans="1:8" s="48" customFormat="1" ht="15.75">
      <c r="A299" s="57" t="s">
        <v>244</v>
      </c>
      <c r="B299" s="58">
        <v>0</v>
      </c>
      <c r="C299" s="59">
        <v>54839155</v>
      </c>
      <c r="D299" s="58">
        <v>54839155</v>
      </c>
      <c r="E299" s="59">
        <v>54839155</v>
      </c>
      <c r="F299" s="58">
        <v>54839155</v>
      </c>
      <c r="G299" s="60">
        <v>0</v>
      </c>
      <c r="H299" s="47"/>
    </row>
    <row r="300" spans="1:8" s="48" customFormat="1" ht="15.75">
      <c r="A300" s="57" t="s">
        <v>245</v>
      </c>
      <c r="B300" s="58">
        <v>0</v>
      </c>
      <c r="C300" s="59">
        <v>20559043</v>
      </c>
      <c r="D300" s="58">
        <v>20559043</v>
      </c>
      <c r="E300" s="59">
        <v>20559043</v>
      </c>
      <c r="F300" s="58">
        <v>20559043</v>
      </c>
      <c r="G300" s="60">
        <v>0</v>
      </c>
      <c r="H300" s="47"/>
    </row>
    <row r="301" spans="1:8" ht="15.75">
      <c r="A301" s="57" t="s">
        <v>246</v>
      </c>
      <c r="B301" s="58">
        <v>0</v>
      </c>
      <c r="C301" s="59">
        <v>81812129</v>
      </c>
      <c r="D301" s="58">
        <v>81812129</v>
      </c>
      <c r="E301" s="59">
        <v>81812129</v>
      </c>
      <c r="F301" s="58">
        <v>81812129</v>
      </c>
      <c r="G301" s="60">
        <v>0</v>
      </c>
      <c r="H301" s="47"/>
    </row>
    <row r="302" spans="1:8" ht="15.75">
      <c r="A302" s="57" t="s">
        <v>247</v>
      </c>
      <c r="B302" s="58">
        <v>0</v>
      </c>
      <c r="C302" s="59">
        <v>62444222</v>
      </c>
      <c r="D302" s="58">
        <v>62444222</v>
      </c>
      <c r="E302" s="59">
        <v>62444222</v>
      </c>
      <c r="F302" s="58">
        <v>62444222</v>
      </c>
      <c r="G302" s="60">
        <v>0</v>
      </c>
      <c r="H302" s="47"/>
    </row>
    <row r="303" spans="1:8" ht="15.75">
      <c r="A303" s="57" t="s">
        <v>248</v>
      </c>
      <c r="B303" s="58">
        <v>0</v>
      </c>
      <c r="C303" s="59">
        <v>27330958</v>
      </c>
      <c r="D303" s="58">
        <v>27330958</v>
      </c>
      <c r="E303" s="59">
        <v>27330958</v>
      </c>
      <c r="F303" s="58">
        <v>27330958</v>
      </c>
      <c r="G303" s="60">
        <v>0</v>
      </c>
      <c r="H303" s="47"/>
    </row>
    <row r="304" spans="1:8" ht="15.75">
      <c r="A304" s="57" t="s">
        <v>249</v>
      </c>
      <c r="B304" s="58">
        <v>0</v>
      </c>
      <c r="C304" s="59">
        <v>68277439</v>
      </c>
      <c r="D304" s="58">
        <v>68277439</v>
      </c>
      <c r="E304" s="59">
        <v>68277439</v>
      </c>
      <c r="F304" s="58">
        <v>68277439</v>
      </c>
      <c r="G304" s="60">
        <v>0</v>
      </c>
      <c r="H304" s="47"/>
    </row>
    <row r="305" spans="1:8" ht="15.75">
      <c r="A305" s="57" t="s">
        <v>250</v>
      </c>
      <c r="B305" s="58">
        <v>0</v>
      </c>
      <c r="C305" s="59">
        <v>71858169</v>
      </c>
      <c r="D305" s="58">
        <v>71858169</v>
      </c>
      <c r="E305" s="59">
        <v>71858169</v>
      </c>
      <c r="F305" s="58">
        <v>71858169</v>
      </c>
      <c r="G305" s="60">
        <v>0</v>
      </c>
      <c r="H305" s="47"/>
    </row>
    <row r="306" spans="1:8" ht="15.75">
      <c r="A306" s="57" t="s">
        <v>251</v>
      </c>
      <c r="B306" s="58">
        <v>0</v>
      </c>
      <c r="C306" s="59">
        <v>128444178</v>
      </c>
      <c r="D306" s="58">
        <v>128444178</v>
      </c>
      <c r="E306" s="59">
        <v>128444178</v>
      </c>
      <c r="F306" s="58">
        <v>128444178</v>
      </c>
      <c r="G306" s="60">
        <v>0</v>
      </c>
      <c r="H306" s="47"/>
    </row>
    <row r="307" spans="1:8" ht="15.75">
      <c r="A307" s="57" t="s">
        <v>252</v>
      </c>
      <c r="B307" s="58">
        <v>0</v>
      </c>
      <c r="C307" s="59">
        <v>36246251</v>
      </c>
      <c r="D307" s="58">
        <v>36246251</v>
      </c>
      <c r="E307" s="59">
        <v>36246251</v>
      </c>
      <c r="F307" s="58">
        <v>36246251</v>
      </c>
      <c r="G307" s="60">
        <v>0</v>
      </c>
      <c r="H307" s="47"/>
    </row>
    <row r="308" spans="1:8" ht="15.75">
      <c r="A308" s="57" t="s">
        <v>253</v>
      </c>
      <c r="B308" s="58">
        <v>0</v>
      </c>
      <c r="C308" s="59">
        <v>62705597</v>
      </c>
      <c r="D308" s="58">
        <v>62705597</v>
      </c>
      <c r="E308" s="59">
        <v>62705597</v>
      </c>
      <c r="F308" s="58">
        <v>62705597</v>
      </c>
      <c r="G308" s="60">
        <v>0</v>
      </c>
      <c r="H308" s="47"/>
    </row>
    <row r="309" spans="1:8" ht="15.75">
      <c r="A309" s="57" t="s">
        <v>254</v>
      </c>
      <c r="B309" s="58">
        <v>0</v>
      </c>
      <c r="C309" s="59">
        <v>105791524</v>
      </c>
      <c r="D309" s="58">
        <v>105791524</v>
      </c>
      <c r="E309" s="59">
        <v>105791524</v>
      </c>
      <c r="F309" s="58">
        <v>105791524</v>
      </c>
      <c r="G309" s="60">
        <v>0</v>
      </c>
      <c r="H309" s="47"/>
    </row>
    <row r="310" spans="1:8" ht="15.75">
      <c r="A310" s="57" t="s">
        <v>255</v>
      </c>
      <c r="B310" s="58">
        <v>0</v>
      </c>
      <c r="C310" s="59">
        <v>34900465</v>
      </c>
      <c r="D310" s="58">
        <v>34900465</v>
      </c>
      <c r="E310" s="59">
        <v>34900465</v>
      </c>
      <c r="F310" s="58">
        <v>34900465</v>
      </c>
      <c r="G310" s="60">
        <v>0</v>
      </c>
      <c r="H310" s="47"/>
    </row>
    <row r="311" spans="1:8" ht="15.75">
      <c r="A311" s="57" t="s">
        <v>256</v>
      </c>
      <c r="B311" s="58">
        <v>0</v>
      </c>
      <c r="C311" s="59">
        <v>86085564</v>
      </c>
      <c r="D311" s="58">
        <v>86085564</v>
      </c>
      <c r="E311" s="59">
        <v>86085564</v>
      </c>
      <c r="F311" s="58">
        <v>86085564</v>
      </c>
      <c r="G311" s="60">
        <v>0</v>
      </c>
      <c r="H311" s="47"/>
    </row>
    <row r="312" spans="1:8" ht="15.75">
      <c r="A312" s="57" t="s">
        <v>257</v>
      </c>
      <c r="B312" s="58">
        <v>0</v>
      </c>
      <c r="C312" s="59">
        <v>201542192</v>
      </c>
      <c r="D312" s="58">
        <v>201542192</v>
      </c>
      <c r="E312" s="59">
        <v>201542192</v>
      </c>
      <c r="F312" s="58">
        <v>201542192</v>
      </c>
      <c r="G312" s="60">
        <v>0</v>
      </c>
      <c r="H312" s="47"/>
    </row>
    <row r="313" spans="1:8" ht="15.75">
      <c r="A313" s="57" t="s">
        <v>258</v>
      </c>
      <c r="B313" s="58">
        <v>0</v>
      </c>
      <c r="C313" s="59">
        <v>41395348</v>
      </c>
      <c r="D313" s="58">
        <v>41395348</v>
      </c>
      <c r="E313" s="59">
        <v>41395348</v>
      </c>
      <c r="F313" s="58">
        <v>41395348</v>
      </c>
      <c r="G313" s="60">
        <v>0</v>
      </c>
      <c r="H313" s="47"/>
    </row>
    <row r="314" spans="1:8" ht="15.75">
      <c r="A314" s="57" t="s">
        <v>259</v>
      </c>
      <c r="B314" s="58">
        <v>0</v>
      </c>
      <c r="C314" s="59">
        <v>100187611</v>
      </c>
      <c r="D314" s="58">
        <v>100187611</v>
      </c>
      <c r="E314" s="59">
        <v>100187611</v>
      </c>
      <c r="F314" s="58">
        <v>100187611</v>
      </c>
      <c r="G314" s="60">
        <v>0</v>
      </c>
      <c r="H314" s="47"/>
    </row>
    <row r="315" spans="1:8" ht="15.75">
      <c r="A315" s="57" t="s">
        <v>260</v>
      </c>
      <c r="B315" s="58">
        <v>0</v>
      </c>
      <c r="C315" s="59">
        <v>32400267</v>
      </c>
      <c r="D315" s="58">
        <v>32400267</v>
      </c>
      <c r="E315" s="59">
        <v>32400267</v>
      </c>
      <c r="F315" s="58">
        <v>32400267</v>
      </c>
      <c r="G315" s="60">
        <v>0</v>
      </c>
      <c r="H315" s="47"/>
    </row>
    <row r="316" spans="1:8" ht="15.75">
      <c r="A316" s="57" t="s">
        <v>261</v>
      </c>
      <c r="B316" s="58">
        <v>0</v>
      </c>
      <c r="C316" s="59">
        <v>64422267</v>
      </c>
      <c r="D316" s="58">
        <v>64422267</v>
      </c>
      <c r="E316" s="59">
        <v>64422267</v>
      </c>
      <c r="F316" s="58">
        <v>64422267</v>
      </c>
      <c r="G316" s="60">
        <v>0</v>
      </c>
      <c r="H316" s="47"/>
    </row>
    <row r="317" spans="1:8" ht="15.75">
      <c r="A317" s="57" t="s">
        <v>262</v>
      </c>
      <c r="B317" s="58">
        <v>0</v>
      </c>
      <c r="C317" s="59">
        <v>113011241</v>
      </c>
      <c r="D317" s="58">
        <v>113011241</v>
      </c>
      <c r="E317" s="59">
        <v>113011241</v>
      </c>
      <c r="F317" s="58">
        <v>113011241</v>
      </c>
      <c r="G317" s="60">
        <v>0</v>
      </c>
      <c r="H317" s="47"/>
    </row>
    <row r="318" spans="1:8" ht="15.75">
      <c r="A318" s="57" t="s">
        <v>263</v>
      </c>
      <c r="B318" s="58">
        <v>0</v>
      </c>
      <c r="C318" s="59">
        <v>198049022</v>
      </c>
      <c r="D318" s="58">
        <v>198049022</v>
      </c>
      <c r="E318" s="59">
        <v>198049022</v>
      </c>
      <c r="F318" s="58">
        <v>198049022</v>
      </c>
      <c r="G318" s="60">
        <v>0</v>
      </c>
      <c r="H318" s="47"/>
    </row>
    <row r="319" spans="1:8" ht="15.75">
      <c r="A319" s="57" t="s">
        <v>264</v>
      </c>
      <c r="B319" s="58">
        <v>0</v>
      </c>
      <c r="C319" s="59">
        <v>133234354</v>
      </c>
      <c r="D319" s="58">
        <v>133234354</v>
      </c>
      <c r="E319" s="59">
        <v>133234354</v>
      </c>
      <c r="F319" s="58">
        <v>133234354</v>
      </c>
      <c r="G319" s="60">
        <v>0</v>
      </c>
      <c r="H319" s="47"/>
    </row>
    <row r="320" spans="1:8" ht="15.75">
      <c r="A320" s="57" t="s">
        <v>265</v>
      </c>
      <c r="B320" s="58">
        <v>0</v>
      </c>
      <c r="C320" s="59">
        <v>168230842</v>
      </c>
      <c r="D320" s="58">
        <v>168230842</v>
      </c>
      <c r="E320" s="59">
        <v>168230842</v>
      </c>
      <c r="F320" s="58">
        <v>168230842</v>
      </c>
      <c r="G320" s="60">
        <v>0</v>
      </c>
      <c r="H320" s="47"/>
    </row>
    <row r="321" spans="1:8" ht="15.75">
      <c r="A321" s="57" t="s">
        <v>266</v>
      </c>
      <c r="B321" s="58">
        <v>0</v>
      </c>
      <c r="C321" s="59">
        <v>231498933.59</v>
      </c>
      <c r="D321" s="58">
        <v>231498933.59</v>
      </c>
      <c r="E321" s="59">
        <v>231498933.59</v>
      </c>
      <c r="F321" s="58">
        <v>231498933.59</v>
      </c>
      <c r="G321" s="60">
        <v>0</v>
      </c>
      <c r="H321" s="47"/>
    </row>
    <row r="322" spans="1:8" ht="15.75">
      <c r="A322" s="57" t="s">
        <v>267</v>
      </c>
      <c r="B322" s="58">
        <v>0</v>
      </c>
      <c r="C322" s="59">
        <v>143837553</v>
      </c>
      <c r="D322" s="58">
        <v>143837553</v>
      </c>
      <c r="E322" s="59">
        <v>143837553</v>
      </c>
      <c r="F322" s="58">
        <v>143837553</v>
      </c>
      <c r="G322" s="60">
        <v>0</v>
      </c>
      <c r="H322" s="47"/>
    </row>
    <row r="323" spans="1:8" ht="15.75">
      <c r="A323" s="57" t="s">
        <v>268</v>
      </c>
      <c r="B323" s="58">
        <v>0</v>
      </c>
      <c r="C323" s="59">
        <v>144412045</v>
      </c>
      <c r="D323" s="58">
        <v>144412045</v>
      </c>
      <c r="E323" s="59">
        <v>144412045</v>
      </c>
      <c r="F323" s="58">
        <v>144412045</v>
      </c>
      <c r="G323" s="60">
        <v>0</v>
      </c>
      <c r="H323" s="47"/>
    </row>
    <row r="324" spans="1:8" ht="15.75">
      <c r="A324" s="57" t="s">
        <v>269</v>
      </c>
      <c r="B324" s="58">
        <v>0</v>
      </c>
      <c r="C324" s="59">
        <v>147679069</v>
      </c>
      <c r="D324" s="58">
        <v>147679069</v>
      </c>
      <c r="E324" s="59">
        <v>147679069</v>
      </c>
      <c r="F324" s="58">
        <v>147679069</v>
      </c>
      <c r="G324" s="60">
        <v>0</v>
      </c>
      <c r="H324" s="47"/>
    </row>
    <row r="325" spans="1:8" ht="15.75">
      <c r="A325" s="57" t="s">
        <v>270</v>
      </c>
      <c r="B325" s="58">
        <v>0</v>
      </c>
      <c r="C325" s="59">
        <v>78922043</v>
      </c>
      <c r="D325" s="58">
        <v>78922043</v>
      </c>
      <c r="E325" s="59">
        <v>78922043</v>
      </c>
      <c r="F325" s="58">
        <v>78922043</v>
      </c>
      <c r="G325" s="60">
        <v>0</v>
      </c>
      <c r="H325" s="47"/>
    </row>
    <row r="326" spans="1:8" ht="15.75">
      <c r="A326" s="57" t="s">
        <v>271</v>
      </c>
      <c r="B326" s="58">
        <v>0</v>
      </c>
      <c r="C326" s="59">
        <v>43369739</v>
      </c>
      <c r="D326" s="58">
        <v>43369739</v>
      </c>
      <c r="E326" s="59">
        <v>43369739</v>
      </c>
      <c r="F326" s="58">
        <v>43369739</v>
      </c>
      <c r="G326" s="60">
        <v>0</v>
      </c>
      <c r="H326" s="47"/>
    </row>
    <row r="327" spans="1:8" ht="15.75">
      <c r="A327" s="57" t="s">
        <v>272</v>
      </c>
      <c r="B327" s="58">
        <v>0</v>
      </c>
      <c r="C327" s="59">
        <v>104488552</v>
      </c>
      <c r="D327" s="58">
        <v>104488552</v>
      </c>
      <c r="E327" s="59">
        <v>104488552</v>
      </c>
      <c r="F327" s="58">
        <v>104488552</v>
      </c>
      <c r="G327" s="60">
        <v>0</v>
      </c>
      <c r="H327" s="47"/>
    </row>
    <row r="328" spans="1:8" ht="15.75">
      <c r="A328" s="57" t="s">
        <v>273</v>
      </c>
      <c r="B328" s="58">
        <v>0</v>
      </c>
      <c r="C328" s="59">
        <v>119668685</v>
      </c>
      <c r="D328" s="58">
        <v>119668685</v>
      </c>
      <c r="E328" s="59">
        <v>119668685</v>
      </c>
      <c r="F328" s="58">
        <v>119668685</v>
      </c>
      <c r="G328" s="60">
        <v>0</v>
      </c>
      <c r="H328" s="47"/>
    </row>
    <row r="329" spans="1:8" ht="15.75">
      <c r="A329" s="57" t="s">
        <v>274</v>
      </c>
      <c r="B329" s="58">
        <v>0</v>
      </c>
      <c r="C329" s="59">
        <v>56235272</v>
      </c>
      <c r="D329" s="58">
        <v>56235272</v>
      </c>
      <c r="E329" s="59">
        <v>56235272</v>
      </c>
      <c r="F329" s="58">
        <v>56235272</v>
      </c>
      <c r="G329" s="60">
        <v>0</v>
      </c>
      <c r="H329" s="47"/>
    </row>
    <row r="330" spans="1:8" ht="15.75">
      <c r="A330" s="57" t="s">
        <v>275</v>
      </c>
      <c r="B330" s="58">
        <v>0</v>
      </c>
      <c r="C330" s="59">
        <v>32978930</v>
      </c>
      <c r="D330" s="58">
        <v>32978930</v>
      </c>
      <c r="E330" s="59">
        <v>32978930</v>
      </c>
      <c r="F330" s="58">
        <v>32978930</v>
      </c>
      <c r="G330" s="60">
        <v>0</v>
      </c>
      <c r="H330" s="47"/>
    </row>
    <row r="331" spans="1:8" ht="15.75">
      <c r="A331" s="57" t="s">
        <v>276</v>
      </c>
      <c r="B331" s="58">
        <v>0</v>
      </c>
      <c r="C331" s="59">
        <v>27766446</v>
      </c>
      <c r="D331" s="58">
        <v>27766446</v>
      </c>
      <c r="E331" s="59">
        <v>27766446</v>
      </c>
      <c r="F331" s="58">
        <v>27766446</v>
      </c>
      <c r="G331" s="60">
        <v>0</v>
      </c>
      <c r="H331" s="47"/>
    </row>
    <row r="332" spans="1:8" ht="15.75">
      <c r="A332" s="57" t="s">
        <v>277</v>
      </c>
      <c r="B332" s="58">
        <v>0</v>
      </c>
      <c r="C332" s="59">
        <v>224805090</v>
      </c>
      <c r="D332" s="58">
        <v>224805090</v>
      </c>
      <c r="E332" s="59">
        <v>224805090</v>
      </c>
      <c r="F332" s="58">
        <v>224805090</v>
      </c>
      <c r="G332" s="60">
        <v>0</v>
      </c>
      <c r="H332" s="47"/>
    </row>
    <row r="333" spans="1:8" ht="15.75">
      <c r="A333" s="57" t="s">
        <v>278</v>
      </c>
      <c r="B333" s="58">
        <v>0</v>
      </c>
      <c r="C333" s="59">
        <v>53099700</v>
      </c>
      <c r="D333" s="58">
        <v>53099700</v>
      </c>
      <c r="E333" s="59">
        <v>53099700</v>
      </c>
      <c r="F333" s="58">
        <v>53099700</v>
      </c>
      <c r="G333" s="60">
        <v>0</v>
      </c>
      <c r="H333" s="47"/>
    </row>
    <row r="334" spans="1:8" ht="15.75">
      <c r="A334" s="57" t="s">
        <v>279</v>
      </c>
      <c r="B334" s="58">
        <v>0</v>
      </c>
      <c r="C334" s="59">
        <v>53503721</v>
      </c>
      <c r="D334" s="58">
        <v>53503721</v>
      </c>
      <c r="E334" s="59">
        <v>53503721</v>
      </c>
      <c r="F334" s="58">
        <v>53503721</v>
      </c>
      <c r="G334" s="60">
        <v>0</v>
      </c>
      <c r="H334" s="47"/>
    </row>
    <row r="335" spans="1:8" ht="15.75">
      <c r="A335" s="57" t="s">
        <v>280</v>
      </c>
      <c r="B335" s="58">
        <v>0</v>
      </c>
      <c r="C335" s="59">
        <v>23536370</v>
      </c>
      <c r="D335" s="58">
        <v>23536370</v>
      </c>
      <c r="E335" s="59">
        <v>23536370</v>
      </c>
      <c r="F335" s="58">
        <v>23536370</v>
      </c>
      <c r="G335" s="60">
        <v>0</v>
      </c>
      <c r="H335" s="47"/>
    </row>
    <row r="336" spans="1:8" ht="15.75">
      <c r="A336" s="57" t="s">
        <v>281</v>
      </c>
      <c r="B336" s="58">
        <v>0</v>
      </c>
      <c r="C336" s="59">
        <v>142145971</v>
      </c>
      <c r="D336" s="58">
        <v>142145971</v>
      </c>
      <c r="E336" s="59">
        <v>142145971</v>
      </c>
      <c r="F336" s="58">
        <v>142145971</v>
      </c>
      <c r="G336" s="60">
        <v>0</v>
      </c>
      <c r="H336" s="47"/>
    </row>
    <row r="337" spans="1:8" ht="15.75">
      <c r="A337" s="57" t="s">
        <v>282</v>
      </c>
      <c r="B337" s="58">
        <v>0</v>
      </c>
      <c r="C337" s="59">
        <v>56840567</v>
      </c>
      <c r="D337" s="58">
        <v>56840567</v>
      </c>
      <c r="E337" s="59">
        <v>56840567</v>
      </c>
      <c r="F337" s="58">
        <v>56840567</v>
      </c>
      <c r="G337" s="60">
        <v>0</v>
      </c>
      <c r="H337" s="47"/>
    </row>
    <row r="338" spans="1:8" ht="15.75">
      <c r="A338" s="57" t="s">
        <v>283</v>
      </c>
      <c r="B338" s="58">
        <v>0</v>
      </c>
      <c r="C338" s="59">
        <v>197403028.43</v>
      </c>
      <c r="D338" s="58">
        <v>197403028.43</v>
      </c>
      <c r="E338" s="59">
        <v>197403028.43</v>
      </c>
      <c r="F338" s="58">
        <v>197403028.43</v>
      </c>
      <c r="G338" s="60">
        <v>0</v>
      </c>
      <c r="H338" s="47"/>
    </row>
    <row r="339" spans="1:8" ht="15.75">
      <c r="A339" s="57" t="s">
        <v>284</v>
      </c>
      <c r="B339" s="58">
        <v>0</v>
      </c>
      <c r="C339" s="59">
        <v>67234449</v>
      </c>
      <c r="D339" s="58">
        <v>67234449</v>
      </c>
      <c r="E339" s="59">
        <v>67234449</v>
      </c>
      <c r="F339" s="58">
        <v>67234449</v>
      </c>
      <c r="G339" s="60">
        <v>0</v>
      </c>
      <c r="H339" s="47"/>
    </row>
    <row r="340" spans="1:8" ht="15.75">
      <c r="A340" s="57" t="s">
        <v>285</v>
      </c>
      <c r="B340" s="58">
        <v>0</v>
      </c>
      <c r="C340" s="59">
        <v>81394978</v>
      </c>
      <c r="D340" s="58">
        <v>81394978</v>
      </c>
      <c r="E340" s="59">
        <v>81394978</v>
      </c>
      <c r="F340" s="58">
        <v>81394978</v>
      </c>
      <c r="G340" s="60">
        <v>0</v>
      </c>
      <c r="H340" s="47"/>
    </row>
    <row r="341" spans="1:8" ht="15.75">
      <c r="A341" s="57" t="s">
        <v>286</v>
      </c>
      <c r="B341" s="58">
        <v>8711414936</v>
      </c>
      <c r="C341" s="59">
        <v>-8711414936</v>
      </c>
      <c r="D341" s="58">
        <v>0</v>
      </c>
      <c r="E341" s="59">
        <v>0</v>
      </c>
      <c r="F341" s="58">
        <v>0</v>
      </c>
      <c r="G341" s="60">
        <v>0</v>
      </c>
      <c r="H341" s="47"/>
    </row>
    <row r="342" spans="1:8" ht="15.75">
      <c r="A342" s="57"/>
      <c r="B342" s="64"/>
      <c r="C342" s="59"/>
      <c r="D342" s="64"/>
      <c r="E342" s="59"/>
      <c r="F342" s="64"/>
      <c r="G342" s="60"/>
      <c r="H342" s="47"/>
    </row>
    <row r="343" spans="1:8" ht="15.75">
      <c r="A343" s="68" t="s">
        <v>288</v>
      </c>
      <c r="B343" s="69">
        <v>61806070437.91</v>
      </c>
      <c r="C343" s="70">
        <v>7887116881.869999</v>
      </c>
      <c r="D343" s="69">
        <v>69693187319.77998</v>
      </c>
      <c r="E343" s="70">
        <v>69476624343.28</v>
      </c>
      <c r="F343" s="69">
        <v>68617592057.72001</v>
      </c>
      <c r="G343" s="71">
        <v>216562976.50000027</v>
      </c>
      <c r="H343" s="47"/>
    </row>
    <row r="344" spans="1:8" ht="15.75">
      <c r="A344" s="72"/>
      <c r="B344" s="73"/>
      <c r="C344" s="73"/>
      <c r="D344" s="73"/>
      <c r="E344" s="73"/>
      <c r="F344" s="73"/>
      <c r="G344" s="73"/>
      <c r="H344" s="47"/>
    </row>
    <row r="345" spans="1:8" ht="15.75">
      <c r="A345" s="72"/>
      <c r="B345" s="73"/>
      <c r="C345" s="73"/>
      <c r="D345" s="73"/>
      <c r="E345" s="73"/>
      <c r="F345" s="73"/>
      <c r="G345" s="73"/>
      <c r="H345" s="47"/>
    </row>
    <row r="346" spans="1:8" ht="15.75">
      <c r="A346" s="72"/>
      <c r="B346" s="73"/>
      <c r="C346" s="73"/>
      <c r="D346" s="73"/>
      <c r="E346" s="73"/>
      <c r="F346" s="73"/>
      <c r="G346" s="73"/>
      <c r="H346" s="47"/>
    </row>
    <row r="347" spans="1:8" ht="15.75">
      <c r="A347" s="72"/>
      <c r="B347" s="73"/>
      <c r="C347" s="73"/>
      <c r="D347" s="73"/>
      <c r="E347" s="73"/>
      <c r="F347" s="73"/>
      <c r="G347" s="73"/>
      <c r="H347" s="47"/>
    </row>
  </sheetData>
  <mergeCells count="10">
    <mergeCell ref="A8:G8"/>
    <mergeCell ref="A9:A10"/>
    <mergeCell ref="B9:F9"/>
    <mergeCell ref="G9:G10"/>
    <mergeCell ref="A1:G1"/>
    <mergeCell ref="A2:G2"/>
    <mergeCell ref="A3:G3"/>
    <mergeCell ref="A5:G5"/>
    <mergeCell ref="A6:G6"/>
    <mergeCell ref="A7:G7"/>
  </mergeCells>
  <printOptions horizontalCentered="1"/>
  <pageMargins left="0.511811023622047" right="0.511811023622047" top="0.748031496062992" bottom="0.748031496062992" header="0.31496062992126" footer="0.31496062992126"/>
  <pageSetup horizontalDpi="600" verticalDpi="600" orientation="portrait" scale="6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38A89-1CDA-3E4F-B10F-3E0C0717CF15}">
  <sheetPr>
    <tabColor rgb="FFC00000"/>
  </sheetPr>
  <dimension ref="A1:H162"/>
  <sheetViews>
    <sheetView zoomScale="120" zoomScaleNormal="120" workbookViewId="0" topLeftCell="A150">
      <selection activeCell="E172" sqref="E172"/>
    </sheetView>
  </sheetViews>
  <sheetFormatPr defaultColWidth="11.50390625" defaultRowHeight="15.75"/>
  <cols>
    <col min="1" max="1" width="44.375" style="38" customWidth="1"/>
    <col min="2" max="7" width="12.00390625" style="38" customWidth="1"/>
    <col min="8" max="16384" width="11.50390625" style="38" customWidth="1"/>
  </cols>
  <sheetData>
    <row r="1" spans="1:7" s="34" customFormat="1" ht="13.5" customHeight="1">
      <c r="A1" s="246" t="s">
        <v>289</v>
      </c>
      <c r="B1" s="246"/>
      <c r="C1" s="246"/>
      <c r="D1" s="246"/>
      <c r="E1" s="246"/>
      <c r="F1" s="246"/>
      <c r="G1" s="246"/>
    </row>
    <row r="2" spans="1:8" s="34" customFormat="1" ht="15.75">
      <c r="A2" s="247" t="s">
        <v>92</v>
      </c>
      <c r="B2" s="247"/>
      <c r="C2" s="247"/>
      <c r="D2" s="247"/>
      <c r="E2" s="247"/>
      <c r="F2" s="247"/>
      <c r="G2" s="247"/>
      <c r="H2" s="35"/>
    </row>
    <row r="3" spans="1:8" s="34" customFormat="1" ht="15.75">
      <c r="A3" s="247" t="s">
        <v>93</v>
      </c>
      <c r="B3" s="247"/>
      <c r="C3" s="247"/>
      <c r="D3" s="247"/>
      <c r="E3" s="247"/>
      <c r="F3" s="247"/>
      <c r="G3" s="247"/>
      <c r="H3" s="35"/>
    </row>
    <row r="4" spans="1:8" s="34" customFormat="1" ht="5" customHeight="1">
      <c r="A4" s="36"/>
      <c r="B4" s="36"/>
      <c r="C4" s="36"/>
      <c r="D4" s="36"/>
      <c r="E4" s="37"/>
      <c r="F4" s="37"/>
      <c r="G4" s="37"/>
      <c r="H4" s="35"/>
    </row>
    <row r="5" spans="1:7" ht="12" customHeight="1">
      <c r="A5" s="260" t="s">
        <v>94</v>
      </c>
      <c r="B5" s="261"/>
      <c r="C5" s="261"/>
      <c r="D5" s="261"/>
      <c r="E5" s="261"/>
      <c r="F5" s="261"/>
      <c r="G5" s="262"/>
    </row>
    <row r="6" spans="1:7" ht="12" customHeight="1">
      <c r="A6" s="263" t="s">
        <v>290</v>
      </c>
      <c r="B6" s="264"/>
      <c r="C6" s="264"/>
      <c r="D6" s="264"/>
      <c r="E6" s="264"/>
      <c r="F6" s="264"/>
      <c r="G6" s="265"/>
    </row>
    <row r="7" spans="1:7" ht="12" customHeight="1">
      <c r="A7" s="263" t="s">
        <v>96</v>
      </c>
      <c r="B7" s="264"/>
      <c r="C7" s="264"/>
      <c r="D7" s="264"/>
      <c r="E7" s="264"/>
      <c r="F7" s="264"/>
      <c r="G7" s="265"/>
    </row>
    <row r="8" spans="1:7" ht="12" customHeight="1">
      <c r="A8" s="254" t="s">
        <v>97</v>
      </c>
      <c r="B8" s="255"/>
      <c r="C8" s="255"/>
      <c r="D8" s="255"/>
      <c r="E8" s="255"/>
      <c r="F8" s="255"/>
      <c r="G8" s="256"/>
    </row>
    <row r="9" spans="1:7" ht="18" customHeight="1">
      <c r="A9" s="248" t="s">
        <v>98</v>
      </c>
      <c r="B9" s="257" t="s">
        <v>99</v>
      </c>
      <c r="C9" s="258"/>
      <c r="D9" s="258"/>
      <c r="E9" s="258"/>
      <c r="F9" s="259"/>
      <c r="G9" s="250" t="s">
        <v>100</v>
      </c>
    </row>
    <row r="10" spans="1:7" ht="26.25" customHeight="1">
      <c r="A10" s="251"/>
      <c r="B10" s="74" t="s">
        <v>101</v>
      </c>
      <c r="C10" s="74" t="s">
        <v>291</v>
      </c>
      <c r="D10" s="75" t="s">
        <v>292</v>
      </c>
      <c r="E10" s="75" t="s">
        <v>10</v>
      </c>
      <c r="F10" s="75" t="s">
        <v>293</v>
      </c>
      <c r="G10" s="253"/>
    </row>
    <row r="11" spans="1:8" ht="12" customHeight="1">
      <c r="A11" s="76" t="s">
        <v>294</v>
      </c>
      <c r="B11" s="77">
        <v>23301306521.000004</v>
      </c>
      <c r="C11" s="78">
        <v>-347340144.30000293</v>
      </c>
      <c r="D11" s="77">
        <v>22953966376.7</v>
      </c>
      <c r="E11" s="78">
        <v>22801231119.05</v>
      </c>
      <c r="F11" s="77">
        <v>22409275951.949997</v>
      </c>
      <c r="G11" s="79">
        <v>152735257.65</v>
      </c>
      <c r="H11" s="80"/>
    </row>
    <row r="12" spans="1:8" s="48" customFormat="1" ht="12" customHeight="1">
      <c r="A12" s="81" t="s">
        <v>295</v>
      </c>
      <c r="B12" s="82">
        <v>6882743964.249999</v>
      </c>
      <c r="C12" s="83">
        <v>-64700054.47999963</v>
      </c>
      <c r="D12" s="82">
        <v>6818043909.7699995</v>
      </c>
      <c r="E12" s="83">
        <v>6818043909.7699995</v>
      </c>
      <c r="F12" s="82">
        <v>6814004816.669999</v>
      </c>
      <c r="G12" s="84">
        <v>0</v>
      </c>
      <c r="H12" s="80"/>
    </row>
    <row r="13" spans="1:8" ht="12" customHeight="1">
      <c r="A13" s="85" t="s">
        <v>296</v>
      </c>
      <c r="B13" s="86">
        <v>2025410804.3399997</v>
      </c>
      <c r="C13" s="87">
        <v>647086657.61</v>
      </c>
      <c r="D13" s="86">
        <v>2672497461.95</v>
      </c>
      <c r="E13" s="87">
        <v>2672497461.95</v>
      </c>
      <c r="F13" s="86">
        <v>2672497461.95</v>
      </c>
      <c r="G13" s="88">
        <v>0</v>
      </c>
      <c r="H13" s="80"/>
    </row>
    <row r="14" spans="1:8" ht="12" customHeight="1">
      <c r="A14" s="85" t="s">
        <v>297</v>
      </c>
      <c r="B14" s="86">
        <v>2060000</v>
      </c>
      <c r="C14" s="87">
        <v>-2060000</v>
      </c>
      <c r="D14" s="86">
        <v>0</v>
      </c>
      <c r="E14" s="87">
        <v>0</v>
      </c>
      <c r="F14" s="86">
        <v>0</v>
      </c>
      <c r="G14" s="88">
        <v>0</v>
      </c>
      <c r="H14" s="80"/>
    </row>
    <row r="15" spans="1:8" ht="12" customHeight="1">
      <c r="A15" s="85" t="s">
        <v>298</v>
      </c>
      <c r="B15" s="86">
        <v>1723575612.569999</v>
      </c>
      <c r="C15" s="87">
        <v>540819123.3700001</v>
      </c>
      <c r="D15" s="86">
        <v>2264394735.9399996</v>
      </c>
      <c r="E15" s="87">
        <v>2264394735.9399996</v>
      </c>
      <c r="F15" s="86">
        <v>2264394735.9399996</v>
      </c>
      <c r="G15" s="88">
        <v>0</v>
      </c>
      <c r="H15" s="80"/>
    </row>
    <row r="16" spans="1:8" ht="12" customHeight="1">
      <c r="A16" s="85" t="s">
        <v>299</v>
      </c>
      <c r="B16" s="86">
        <v>665090742.1200004</v>
      </c>
      <c r="C16" s="87">
        <v>6868198.069999955</v>
      </c>
      <c r="D16" s="86">
        <v>671958940.1900002</v>
      </c>
      <c r="E16" s="87">
        <v>671958940.1900002</v>
      </c>
      <c r="F16" s="86">
        <v>671958940.1900002</v>
      </c>
      <c r="G16" s="88">
        <v>0</v>
      </c>
      <c r="H16" s="80"/>
    </row>
    <row r="17" spans="1:8" ht="12" customHeight="1">
      <c r="A17" s="85" t="s">
        <v>300</v>
      </c>
      <c r="B17" s="86">
        <v>485248291.51000005</v>
      </c>
      <c r="C17" s="87">
        <v>625515396.3900005</v>
      </c>
      <c r="D17" s="86">
        <v>1110763687.8999996</v>
      </c>
      <c r="E17" s="87">
        <v>1110763687.8999996</v>
      </c>
      <c r="F17" s="86">
        <v>1106724594.7999997</v>
      </c>
      <c r="G17" s="88">
        <v>0</v>
      </c>
      <c r="H17" s="80"/>
    </row>
    <row r="18" spans="1:8" ht="12" customHeight="1">
      <c r="A18" s="85" t="s">
        <v>301</v>
      </c>
      <c r="B18" s="86">
        <v>1912562612.08</v>
      </c>
      <c r="C18" s="87">
        <v>-1912562612.0800002</v>
      </c>
      <c r="D18" s="86">
        <v>0</v>
      </c>
      <c r="E18" s="87">
        <v>0</v>
      </c>
      <c r="F18" s="86">
        <v>0</v>
      </c>
      <c r="G18" s="88">
        <v>0</v>
      </c>
      <c r="H18" s="80"/>
    </row>
    <row r="19" spans="1:8" ht="12" customHeight="1">
      <c r="A19" s="85" t="s">
        <v>302</v>
      </c>
      <c r="B19" s="86">
        <v>68795901.62999998</v>
      </c>
      <c r="C19" s="87">
        <v>29633182.159999996</v>
      </c>
      <c r="D19" s="86">
        <v>98429083.78999998</v>
      </c>
      <c r="E19" s="87">
        <v>98429083.78999998</v>
      </c>
      <c r="F19" s="86">
        <v>98429083.78999998</v>
      </c>
      <c r="G19" s="88">
        <v>0</v>
      </c>
      <c r="H19" s="80"/>
    </row>
    <row r="20" spans="1:8" s="48" customFormat="1" ht="12" customHeight="1">
      <c r="A20" s="81" t="s">
        <v>303</v>
      </c>
      <c r="B20" s="82">
        <v>434644970.70000005</v>
      </c>
      <c r="C20" s="83">
        <v>152591144.1299999</v>
      </c>
      <c r="D20" s="82">
        <v>587236114.8299999</v>
      </c>
      <c r="E20" s="83">
        <v>586986114.8299999</v>
      </c>
      <c r="F20" s="82">
        <v>536529816.73999983</v>
      </c>
      <c r="G20" s="84">
        <v>250000</v>
      </c>
      <c r="H20" s="80"/>
    </row>
    <row r="21" spans="1:8" ht="12" customHeight="1">
      <c r="A21" s="85" t="s">
        <v>304</v>
      </c>
      <c r="B21" s="86">
        <v>248935760.54000002</v>
      </c>
      <c r="C21" s="87">
        <v>11524222.089999983</v>
      </c>
      <c r="D21" s="86">
        <v>260459982.62999994</v>
      </c>
      <c r="E21" s="87">
        <v>260209982.62999994</v>
      </c>
      <c r="F21" s="86">
        <v>215134491.17999992</v>
      </c>
      <c r="G21" s="88">
        <v>250000</v>
      </c>
      <c r="H21" s="80"/>
    </row>
    <row r="22" spans="1:8" ht="12" customHeight="1">
      <c r="A22" s="85" t="s">
        <v>305</v>
      </c>
      <c r="B22" s="86">
        <v>125776457.79</v>
      </c>
      <c r="C22" s="87">
        <v>-79095122.34</v>
      </c>
      <c r="D22" s="86">
        <v>46681335.45</v>
      </c>
      <c r="E22" s="87">
        <v>46681335.45</v>
      </c>
      <c r="F22" s="86">
        <v>46005985.29</v>
      </c>
      <c r="G22" s="88">
        <v>0</v>
      </c>
      <c r="H22" s="80"/>
    </row>
    <row r="23" spans="1:8" ht="12" customHeight="1">
      <c r="A23" s="85" t="s">
        <v>306</v>
      </c>
      <c r="B23" s="86">
        <v>0</v>
      </c>
      <c r="C23" s="87">
        <v>31388.48</v>
      </c>
      <c r="D23" s="86">
        <v>31388.48</v>
      </c>
      <c r="E23" s="87">
        <v>31388.48</v>
      </c>
      <c r="F23" s="86">
        <v>31388.48</v>
      </c>
      <c r="G23" s="88">
        <v>0</v>
      </c>
      <c r="H23" s="80"/>
    </row>
    <row r="24" spans="1:8" ht="12" customHeight="1">
      <c r="A24" s="85" t="s">
        <v>307</v>
      </c>
      <c r="B24" s="86">
        <v>1343540.69</v>
      </c>
      <c r="C24" s="87">
        <v>15039003.77</v>
      </c>
      <c r="D24" s="86">
        <v>16382544.46</v>
      </c>
      <c r="E24" s="87">
        <v>16382544.46</v>
      </c>
      <c r="F24" s="86">
        <v>13567075.979999997</v>
      </c>
      <c r="G24" s="88">
        <v>0</v>
      </c>
      <c r="H24" s="80"/>
    </row>
    <row r="25" spans="1:8" ht="12" customHeight="1">
      <c r="A25" s="85" t="s">
        <v>308</v>
      </c>
      <c r="B25" s="86">
        <v>973283.93</v>
      </c>
      <c r="C25" s="87">
        <v>4361323.739999999</v>
      </c>
      <c r="D25" s="86">
        <v>5334607.669999999</v>
      </c>
      <c r="E25" s="87">
        <v>5334607.669999999</v>
      </c>
      <c r="F25" s="86">
        <v>5334607.669999999</v>
      </c>
      <c r="G25" s="88">
        <v>0</v>
      </c>
      <c r="H25" s="80"/>
    </row>
    <row r="26" spans="1:8" ht="12" customHeight="1">
      <c r="A26" s="85" t="s">
        <v>309</v>
      </c>
      <c r="B26" s="86">
        <v>45242203.36000001</v>
      </c>
      <c r="C26" s="87">
        <v>168149824.06999993</v>
      </c>
      <c r="D26" s="86">
        <v>213392027.42999998</v>
      </c>
      <c r="E26" s="87">
        <v>213392027.42999998</v>
      </c>
      <c r="F26" s="86">
        <v>213392027.42999998</v>
      </c>
      <c r="G26" s="88">
        <v>0</v>
      </c>
      <c r="H26" s="80"/>
    </row>
    <row r="27" spans="1:8" ht="12" customHeight="1">
      <c r="A27" s="85" t="s">
        <v>310</v>
      </c>
      <c r="B27" s="86">
        <v>1851988.1300000001</v>
      </c>
      <c r="C27" s="87">
        <v>20287992.75</v>
      </c>
      <c r="D27" s="86">
        <v>22139980.88</v>
      </c>
      <c r="E27" s="87">
        <v>22139980.88</v>
      </c>
      <c r="F27" s="86">
        <v>20283980.88</v>
      </c>
      <c r="G27" s="88">
        <v>0</v>
      </c>
      <c r="H27" s="80"/>
    </row>
    <row r="28" spans="1:8" ht="12" customHeight="1">
      <c r="A28" s="85" t="s">
        <v>311</v>
      </c>
      <c r="B28" s="86">
        <v>0</v>
      </c>
      <c r="C28" s="87">
        <v>0</v>
      </c>
      <c r="D28" s="86">
        <v>0</v>
      </c>
      <c r="E28" s="87">
        <v>0</v>
      </c>
      <c r="F28" s="86">
        <v>0</v>
      </c>
      <c r="G28" s="88">
        <v>0</v>
      </c>
      <c r="H28" s="80"/>
    </row>
    <row r="29" spans="1:8" ht="12" customHeight="1">
      <c r="A29" s="85" t="s">
        <v>312</v>
      </c>
      <c r="B29" s="86">
        <v>10521736.259999998</v>
      </c>
      <c r="C29" s="87">
        <v>12292511.570000002</v>
      </c>
      <c r="D29" s="86">
        <v>22814247.83000001</v>
      </c>
      <c r="E29" s="87">
        <v>22814247.83000001</v>
      </c>
      <c r="F29" s="86">
        <v>22780259.83000001</v>
      </c>
      <c r="G29" s="88">
        <v>0</v>
      </c>
      <c r="H29" s="80"/>
    </row>
    <row r="30" spans="1:8" s="48" customFormat="1" ht="12" customHeight="1">
      <c r="A30" s="81" t="s">
        <v>313</v>
      </c>
      <c r="B30" s="82">
        <v>382963545.18000007</v>
      </c>
      <c r="C30" s="83">
        <v>844760125.9899998</v>
      </c>
      <c r="D30" s="82">
        <v>1227723671.1699996</v>
      </c>
      <c r="E30" s="83">
        <v>1216866132.3599997</v>
      </c>
      <c r="F30" s="82">
        <v>1078716360.6599998</v>
      </c>
      <c r="G30" s="84">
        <v>10857538.809999997</v>
      </c>
      <c r="H30" s="80"/>
    </row>
    <row r="31" spans="1:8" ht="12" customHeight="1">
      <c r="A31" s="85" t="s">
        <v>314</v>
      </c>
      <c r="B31" s="86">
        <v>100365189.13000004</v>
      </c>
      <c r="C31" s="87">
        <v>-7531458.969999988</v>
      </c>
      <c r="D31" s="86">
        <v>92833730.16</v>
      </c>
      <c r="E31" s="87">
        <v>92833730.16</v>
      </c>
      <c r="F31" s="86">
        <v>83072519.45000002</v>
      </c>
      <c r="G31" s="88">
        <v>0</v>
      </c>
      <c r="H31" s="80"/>
    </row>
    <row r="32" spans="1:8" ht="12" customHeight="1">
      <c r="A32" s="85" t="s">
        <v>315</v>
      </c>
      <c r="B32" s="86">
        <v>25004101.480000004</v>
      </c>
      <c r="C32" s="87">
        <v>72426266.57</v>
      </c>
      <c r="D32" s="86">
        <v>97430368.05000001</v>
      </c>
      <c r="E32" s="87">
        <v>97430368.05000001</v>
      </c>
      <c r="F32" s="86">
        <v>94093179.65</v>
      </c>
      <c r="G32" s="88">
        <v>0</v>
      </c>
      <c r="H32" s="80"/>
    </row>
    <row r="33" spans="1:8" ht="12" customHeight="1">
      <c r="A33" s="85" t="s">
        <v>316</v>
      </c>
      <c r="B33" s="86">
        <v>84766678.86999997</v>
      </c>
      <c r="C33" s="87">
        <v>-17279920.179999974</v>
      </c>
      <c r="D33" s="86">
        <v>67486758.69</v>
      </c>
      <c r="E33" s="87">
        <v>67486758.69</v>
      </c>
      <c r="F33" s="86">
        <v>38516888.61999999</v>
      </c>
      <c r="G33" s="88">
        <v>0</v>
      </c>
      <c r="H33" s="80"/>
    </row>
    <row r="34" spans="1:8" ht="12" customHeight="1">
      <c r="A34" s="85" t="s">
        <v>317</v>
      </c>
      <c r="B34" s="86">
        <v>3223412.99</v>
      </c>
      <c r="C34" s="87">
        <v>212477613.40999994</v>
      </c>
      <c r="D34" s="86">
        <v>215701026.39999998</v>
      </c>
      <c r="E34" s="87">
        <v>204983926.84999996</v>
      </c>
      <c r="F34" s="86">
        <v>195710187.85999995</v>
      </c>
      <c r="G34" s="88">
        <v>10717099.549999997</v>
      </c>
      <c r="H34" s="80"/>
    </row>
    <row r="35" spans="1:8" ht="12" customHeight="1">
      <c r="A35" s="85" t="s">
        <v>318</v>
      </c>
      <c r="B35" s="86">
        <v>38957863.49000001</v>
      </c>
      <c r="C35" s="87">
        <v>171271583.87999997</v>
      </c>
      <c r="D35" s="86">
        <v>210229447.37000003</v>
      </c>
      <c r="E35" s="87">
        <v>210089008.11000004</v>
      </c>
      <c r="F35" s="86">
        <v>124546892.61</v>
      </c>
      <c r="G35" s="88">
        <v>140439.26</v>
      </c>
      <c r="H35" s="80"/>
    </row>
    <row r="36" spans="1:8" ht="12" customHeight="1">
      <c r="A36" s="85" t="s">
        <v>319</v>
      </c>
      <c r="B36" s="86">
        <v>72362025.53</v>
      </c>
      <c r="C36" s="87">
        <v>-8922990.759999998</v>
      </c>
      <c r="D36" s="86">
        <v>63439034.769999996</v>
      </c>
      <c r="E36" s="87">
        <v>63439034.769999996</v>
      </c>
      <c r="F36" s="86">
        <v>63427034.769999996</v>
      </c>
      <c r="G36" s="88">
        <v>0</v>
      </c>
      <c r="H36" s="80"/>
    </row>
    <row r="37" spans="1:8" ht="12" customHeight="1">
      <c r="A37" s="85" t="s">
        <v>320</v>
      </c>
      <c r="B37" s="86">
        <v>40610388.220000006</v>
      </c>
      <c r="C37" s="87">
        <v>366160214.0699998</v>
      </c>
      <c r="D37" s="86">
        <v>406770602.28999984</v>
      </c>
      <c r="E37" s="87">
        <v>406770602.28999984</v>
      </c>
      <c r="F37" s="86">
        <v>406770602.28999984</v>
      </c>
      <c r="G37" s="88">
        <v>0</v>
      </c>
      <c r="H37" s="80"/>
    </row>
    <row r="38" spans="1:8" ht="12" customHeight="1">
      <c r="A38" s="85" t="s">
        <v>321</v>
      </c>
      <c r="B38" s="86">
        <v>57358.5</v>
      </c>
      <c r="C38" s="87">
        <v>11968202.590000002</v>
      </c>
      <c r="D38" s="86">
        <v>12025561.090000002</v>
      </c>
      <c r="E38" s="87">
        <v>12025561.090000002</v>
      </c>
      <c r="F38" s="86">
        <v>11420273.090000002</v>
      </c>
      <c r="G38" s="88">
        <v>0</v>
      </c>
      <c r="H38" s="80"/>
    </row>
    <row r="39" spans="1:8" ht="12" customHeight="1">
      <c r="A39" s="85" t="s">
        <v>322</v>
      </c>
      <c r="B39" s="86">
        <v>17616526.97</v>
      </c>
      <c r="C39" s="87">
        <v>44190615.38</v>
      </c>
      <c r="D39" s="86">
        <v>61807142.349999994</v>
      </c>
      <c r="E39" s="87">
        <v>61807142.349999994</v>
      </c>
      <c r="F39" s="86">
        <v>61158782.31999999</v>
      </c>
      <c r="G39" s="88">
        <v>0</v>
      </c>
      <c r="H39" s="80"/>
    </row>
    <row r="40" spans="1:8" s="48" customFormat="1" ht="15" customHeight="1">
      <c r="A40" s="89" t="s">
        <v>323</v>
      </c>
      <c r="B40" s="82">
        <v>9994790321.77</v>
      </c>
      <c r="C40" s="83">
        <v>-1068005909.710001</v>
      </c>
      <c r="D40" s="82">
        <v>8926784412.060001</v>
      </c>
      <c r="E40" s="83">
        <v>8803423293.12</v>
      </c>
      <c r="F40" s="82">
        <v>8646417433.61</v>
      </c>
      <c r="G40" s="84">
        <v>123361118.94</v>
      </c>
      <c r="H40" s="80"/>
    </row>
    <row r="41" spans="1:8" ht="12" customHeight="1">
      <c r="A41" s="85" t="s">
        <v>324</v>
      </c>
      <c r="B41" s="86">
        <v>9023642340.230001</v>
      </c>
      <c r="C41" s="87">
        <v>-465977615.920001</v>
      </c>
      <c r="D41" s="86">
        <v>8557664724.310001</v>
      </c>
      <c r="E41" s="87">
        <v>8482077126.460002</v>
      </c>
      <c r="F41" s="86">
        <v>8344564365.710002</v>
      </c>
      <c r="G41" s="88">
        <v>75587597.85</v>
      </c>
      <c r="H41" s="80"/>
    </row>
    <row r="42" spans="1:8" ht="12" customHeight="1">
      <c r="A42" s="85" t="s">
        <v>325</v>
      </c>
      <c r="B42" s="86">
        <v>441712561.3</v>
      </c>
      <c r="C42" s="87">
        <v>-377538988.81999993</v>
      </c>
      <c r="D42" s="86">
        <v>64173572.480000004</v>
      </c>
      <c r="E42" s="87">
        <v>64173572.480000004</v>
      </c>
      <c r="F42" s="86">
        <v>63998873.480000004</v>
      </c>
      <c r="G42" s="88">
        <v>0</v>
      </c>
      <c r="H42" s="80"/>
    </row>
    <row r="43" spans="1:8" ht="12" customHeight="1">
      <c r="A43" s="85" t="s">
        <v>326</v>
      </c>
      <c r="B43" s="86">
        <v>350935420.24000007</v>
      </c>
      <c r="C43" s="87">
        <v>-296690736.41</v>
      </c>
      <c r="D43" s="86">
        <v>54244683.83</v>
      </c>
      <c r="E43" s="87">
        <v>17883897.21</v>
      </c>
      <c r="F43" s="86">
        <v>11042175.11</v>
      </c>
      <c r="G43" s="88">
        <v>36360786.620000005</v>
      </c>
      <c r="H43" s="80"/>
    </row>
    <row r="44" spans="1:8" ht="12" customHeight="1">
      <c r="A44" s="85" t="s">
        <v>327</v>
      </c>
      <c r="B44" s="86">
        <v>178500000</v>
      </c>
      <c r="C44" s="87">
        <v>72201431.44</v>
      </c>
      <c r="D44" s="86">
        <v>250701431.44</v>
      </c>
      <c r="E44" s="87">
        <v>239288696.97</v>
      </c>
      <c r="F44" s="86">
        <v>226812019.31</v>
      </c>
      <c r="G44" s="88">
        <v>11412734.47</v>
      </c>
      <c r="H44" s="80"/>
    </row>
    <row r="45" spans="1:8" ht="12" customHeight="1">
      <c r="A45" s="85" t="s">
        <v>328</v>
      </c>
      <c r="B45" s="86">
        <v>0</v>
      </c>
      <c r="C45" s="87">
        <v>0</v>
      </c>
      <c r="D45" s="86">
        <v>0</v>
      </c>
      <c r="E45" s="87">
        <v>0</v>
      </c>
      <c r="F45" s="86">
        <v>0</v>
      </c>
      <c r="G45" s="88">
        <v>0</v>
      </c>
      <c r="H45" s="80"/>
    </row>
    <row r="46" spans="1:8" ht="12" customHeight="1">
      <c r="A46" s="85" t="s">
        <v>329</v>
      </c>
      <c r="B46" s="86">
        <v>0</v>
      </c>
      <c r="C46" s="87">
        <v>0</v>
      </c>
      <c r="D46" s="86">
        <v>0</v>
      </c>
      <c r="E46" s="87">
        <v>0</v>
      </c>
      <c r="F46" s="86">
        <v>0</v>
      </c>
      <c r="G46" s="88">
        <v>0</v>
      </c>
      <c r="H46" s="80"/>
    </row>
    <row r="47" spans="1:8" ht="12" customHeight="1">
      <c r="A47" s="85" t="s">
        <v>330</v>
      </c>
      <c r="B47" s="86">
        <v>0</v>
      </c>
      <c r="C47" s="87">
        <v>0</v>
      </c>
      <c r="D47" s="86">
        <v>0</v>
      </c>
      <c r="E47" s="87">
        <v>0</v>
      </c>
      <c r="F47" s="86">
        <v>0</v>
      </c>
      <c r="G47" s="88">
        <v>0</v>
      </c>
      <c r="H47" s="80"/>
    </row>
    <row r="48" spans="1:8" ht="12" customHeight="1">
      <c r="A48" s="85" t="s">
        <v>331</v>
      </c>
      <c r="B48" s="86">
        <v>0</v>
      </c>
      <c r="C48" s="87">
        <v>0</v>
      </c>
      <c r="D48" s="86">
        <v>0</v>
      </c>
      <c r="E48" s="87">
        <v>0</v>
      </c>
      <c r="F48" s="86">
        <v>0</v>
      </c>
      <c r="G48" s="88">
        <v>0</v>
      </c>
      <c r="H48" s="80"/>
    </row>
    <row r="49" spans="1:8" ht="12" customHeight="1">
      <c r="A49" s="85" t="s">
        <v>332</v>
      </c>
      <c r="B49" s="86">
        <v>0</v>
      </c>
      <c r="C49" s="87">
        <v>0</v>
      </c>
      <c r="D49" s="86">
        <v>0</v>
      </c>
      <c r="E49" s="87">
        <v>0</v>
      </c>
      <c r="F49" s="86">
        <v>0</v>
      </c>
      <c r="G49" s="88">
        <v>0</v>
      </c>
      <c r="H49" s="80"/>
    </row>
    <row r="50" spans="1:8" s="48" customFormat="1" ht="15" customHeight="1">
      <c r="A50" s="89" t="s">
        <v>333</v>
      </c>
      <c r="B50" s="82">
        <v>28055430.58</v>
      </c>
      <c r="C50" s="83">
        <v>-2222553.9199999967</v>
      </c>
      <c r="D50" s="82">
        <v>25832876.66</v>
      </c>
      <c r="E50" s="83">
        <v>25832876.66</v>
      </c>
      <c r="F50" s="82">
        <v>9284121.78</v>
      </c>
      <c r="G50" s="84">
        <v>0</v>
      </c>
      <c r="H50" s="80"/>
    </row>
    <row r="51" spans="1:8" ht="12" customHeight="1">
      <c r="A51" s="85" t="s">
        <v>334</v>
      </c>
      <c r="B51" s="86">
        <v>28055430.58</v>
      </c>
      <c r="C51" s="87">
        <v>-8663418.029999997</v>
      </c>
      <c r="D51" s="86">
        <v>19392012.55</v>
      </c>
      <c r="E51" s="87">
        <v>19392012.55</v>
      </c>
      <c r="F51" s="86">
        <v>4565648.869999999</v>
      </c>
      <c r="G51" s="88">
        <v>0</v>
      </c>
      <c r="H51" s="80"/>
    </row>
    <row r="52" spans="1:8" ht="12" customHeight="1">
      <c r="A52" s="85" t="s">
        <v>335</v>
      </c>
      <c r="B52" s="86">
        <v>0</v>
      </c>
      <c r="C52" s="87">
        <v>1830424.6500000001</v>
      </c>
      <c r="D52" s="86">
        <v>1830424.6500000001</v>
      </c>
      <c r="E52" s="87">
        <v>1830424.6500000001</v>
      </c>
      <c r="F52" s="86">
        <v>456830.37</v>
      </c>
      <c r="G52" s="88">
        <v>0</v>
      </c>
      <c r="H52" s="80"/>
    </row>
    <row r="53" spans="1:8" ht="12" customHeight="1">
      <c r="A53" s="85" t="s">
        <v>336</v>
      </c>
      <c r="B53" s="86">
        <v>0</v>
      </c>
      <c r="C53" s="87">
        <v>174227.36</v>
      </c>
      <c r="D53" s="86">
        <v>174227.36</v>
      </c>
      <c r="E53" s="87">
        <v>174227.36</v>
      </c>
      <c r="F53" s="86">
        <v>174227.36</v>
      </c>
      <c r="G53" s="88">
        <v>0</v>
      </c>
      <c r="H53" s="80"/>
    </row>
    <row r="54" spans="1:8" ht="12" customHeight="1">
      <c r="A54" s="85" t="s">
        <v>337</v>
      </c>
      <c r="B54" s="86">
        <v>0</v>
      </c>
      <c r="C54" s="87">
        <v>3603283.62</v>
      </c>
      <c r="D54" s="86">
        <v>3603283.6199999996</v>
      </c>
      <c r="E54" s="87">
        <v>3603283.6199999996</v>
      </c>
      <c r="F54" s="86">
        <v>3603283.6199999996</v>
      </c>
      <c r="G54" s="88">
        <v>0</v>
      </c>
      <c r="H54" s="80"/>
    </row>
    <row r="55" spans="1:8" ht="12" customHeight="1">
      <c r="A55" s="85" t="s">
        <v>338</v>
      </c>
      <c r="B55" s="86">
        <v>0</v>
      </c>
      <c r="C55" s="87">
        <v>0</v>
      </c>
      <c r="D55" s="86">
        <v>0</v>
      </c>
      <c r="E55" s="87">
        <v>0</v>
      </c>
      <c r="F55" s="86">
        <v>0</v>
      </c>
      <c r="G55" s="88">
        <v>0</v>
      </c>
      <c r="H55" s="80"/>
    </row>
    <row r="56" spans="1:8" ht="12" customHeight="1">
      <c r="A56" s="85" t="s">
        <v>339</v>
      </c>
      <c r="B56" s="86">
        <v>0</v>
      </c>
      <c r="C56" s="87">
        <v>832928.4800000001</v>
      </c>
      <c r="D56" s="86">
        <v>832928.4800000001</v>
      </c>
      <c r="E56" s="87">
        <v>832928.4800000001</v>
      </c>
      <c r="F56" s="86">
        <v>484131.56</v>
      </c>
      <c r="G56" s="88">
        <v>0</v>
      </c>
      <c r="H56" s="80"/>
    </row>
    <row r="57" spans="1:8" ht="12" customHeight="1">
      <c r="A57" s="85" t="s">
        <v>340</v>
      </c>
      <c r="B57" s="86">
        <v>0</v>
      </c>
      <c r="C57" s="87">
        <v>0</v>
      </c>
      <c r="D57" s="86">
        <v>0</v>
      </c>
      <c r="E57" s="87">
        <v>0</v>
      </c>
      <c r="F57" s="86">
        <v>0</v>
      </c>
      <c r="G57" s="88">
        <v>0</v>
      </c>
      <c r="H57" s="80"/>
    </row>
    <row r="58" spans="1:8" ht="12" customHeight="1">
      <c r="A58" s="85" t="s">
        <v>341</v>
      </c>
      <c r="B58" s="86">
        <v>0</v>
      </c>
      <c r="C58" s="87">
        <v>0</v>
      </c>
      <c r="D58" s="86">
        <v>0</v>
      </c>
      <c r="E58" s="87">
        <v>0</v>
      </c>
      <c r="F58" s="86">
        <v>0</v>
      </c>
      <c r="G58" s="88">
        <v>0</v>
      </c>
      <c r="H58" s="80"/>
    </row>
    <row r="59" spans="1:8" ht="12" customHeight="1">
      <c r="A59" s="85" t="s">
        <v>342</v>
      </c>
      <c r="B59" s="86">
        <v>0</v>
      </c>
      <c r="C59" s="87">
        <v>0</v>
      </c>
      <c r="D59" s="86">
        <v>0</v>
      </c>
      <c r="E59" s="87">
        <v>0</v>
      </c>
      <c r="F59" s="86">
        <v>0</v>
      </c>
      <c r="G59" s="88">
        <v>0</v>
      </c>
      <c r="H59" s="80"/>
    </row>
    <row r="60" spans="1:8" s="48" customFormat="1" ht="12" customHeight="1">
      <c r="A60" s="81" t="s">
        <v>343</v>
      </c>
      <c r="B60" s="82">
        <v>55000000</v>
      </c>
      <c r="C60" s="83">
        <v>14460298.150000006</v>
      </c>
      <c r="D60" s="82">
        <v>69460298.15</v>
      </c>
      <c r="E60" s="83">
        <v>69435088.07000001</v>
      </c>
      <c r="F60" s="82">
        <v>44435088.07</v>
      </c>
      <c r="G60" s="84">
        <v>25210.079999999958</v>
      </c>
      <c r="H60" s="80"/>
    </row>
    <row r="61" spans="1:8" ht="12" customHeight="1">
      <c r="A61" s="85" t="s">
        <v>344</v>
      </c>
      <c r="B61" s="86">
        <v>55000000</v>
      </c>
      <c r="C61" s="87">
        <v>13460298.150000006</v>
      </c>
      <c r="D61" s="86">
        <v>68460298.15</v>
      </c>
      <c r="E61" s="87">
        <v>68460298.15</v>
      </c>
      <c r="F61" s="86">
        <v>43460298.15</v>
      </c>
      <c r="G61" s="88">
        <v>0</v>
      </c>
      <c r="H61" s="80"/>
    </row>
    <row r="62" spans="1:8" ht="12" customHeight="1">
      <c r="A62" s="85" t="s">
        <v>345</v>
      </c>
      <c r="B62" s="86">
        <v>0</v>
      </c>
      <c r="C62" s="87">
        <v>1000000</v>
      </c>
      <c r="D62" s="86">
        <v>1000000</v>
      </c>
      <c r="E62" s="87">
        <v>974789.92</v>
      </c>
      <c r="F62" s="86">
        <v>974789.92</v>
      </c>
      <c r="G62" s="88">
        <v>25210.079999999958</v>
      </c>
      <c r="H62" s="80"/>
    </row>
    <row r="63" spans="1:8" ht="12" customHeight="1">
      <c r="A63" s="85" t="s">
        <v>346</v>
      </c>
      <c r="B63" s="86">
        <v>0</v>
      </c>
      <c r="C63" s="87">
        <v>0</v>
      </c>
      <c r="D63" s="86">
        <v>0</v>
      </c>
      <c r="E63" s="87">
        <v>0</v>
      </c>
      <c r="F63" s="86">
        <v>0</v>
      </c>
      <c r="G63" s="88">
        <v>0</v>
      </c>
      <c r="H63" s="80"/>
    </row>
    <row r="64" spans="1:8" s="48" customFormat="1" ht="12" customHeight="1">
      <c r="A64" s="81" t="s">
        <v>347</v>
      </c>
      <c r="B64" s="82">
        <v>0</v>
      </c>
      <c r="C64" s="83">
        <v>37486000</v>
      </c>
      <c r="D64" s="82">
        <v>37486000</v>
      </c>
      <c r="E64" s="83">
        <v>20000000</v>
      </c>
      <c r="F64" s="82">
        <v>20000000</v>
      </c>
      <c r="G64" s="84">
        <v>17486000</v>
      </c>
      <c r="H64" s="80"/>
    </row>
    <row r="65" spans="1:8" ht="12" customHeight="1">
      <c r="A65" s="85" t="s">
        <v>348</v>
      </c>
      <c r="B65" s="86">
        <v>0</v>
      </c>
      <c r="C65" s="87">
        <v>0</v>
      </c>
      <c r="D65" s="86">
        <v>0</v>
      </c>
      <c r="E65" s="87">
        <v>0</v>
      </c>
      <c r="F65" s="86">
        <v>0</v>
      </c>
      <c r="G65" s="88">
        <v>0</v>
      </c>
      <c r="H65" s="80"/>
    </row>
    <row r="66" spans="1:8" ht="12" customHeight="1">
      <c r="A66" s="85" t="s">
        <v>349</v>
      </c>
      <c r="B66" s="86">
        <v>0</v>
      </c>
      <c r="C66" s="87">
        <v>0</v>
      </c>
      <c r="D66" s="86">
        <v>0</v>
      </c>
      <c r="E66" s="87">
        <v>0</v>
      </c>
      <c r="F66" s="86">
        <v>0</v>
      </c>
      <c r="G66" s="88">
        <v>0</v>
      </c>
      <c r="H66" s="80"/>
    </row>
    <row r="67" spans="1:8" ht="12" customHeight="1">
      <c r="A67" s="85" t="s">
        <v>350</v>
      </c>
      <c r="B67" s="86">
        <v>0</v>
      </c>
      <c r="C67" s="87">
        <v>0</v>
      </c>
      <c r="D67" s="86">
        <v>0</v>
      </c>
      <c r="E67" s="87">
        <v>0</v>
      </c>
      <c r="F67" s="86">
        <v>0</v>
      </c>
      <c r="G67" s="88">
        <v>0</v>
      </c>
      <c r="H67" s="80"/>
    </row>
    <row r="68" spans="1:8" ht="12" customHeight="1">
      <c r="A68" s="85" t="s">
        <v>351</v>
      </c>
      <c r="B68" s="86">
        <v>0</v>
      </c>
      <c r="C68" s="87">
        <v>37486000</v>
      </c>
      <c r="D68" s="86">
        <v>37486000</v>
      </c>
      <c r="E68" s="87">
        <v>20000000</v>
      </c>
      <c r="F68" s="86">
        <v>20000000</v>
      </c>
      <c r="G68" s="88">
        <v>17486000</v>
      </c>
      <c r="H68" s="80"/>
    </row>
    <row r="69" spans="1:8" ht="12" customHeight="1">
      <c r="A69" s="85" t="s">
        <v>352</v>
      </c>
      <c r="B69" s="86">
        <v>0</v>
      </c>
      <c r="C69" s="87">
        <v>0</v>
      </c>
      <c r="D69" s="86">
        <v>0</v>
      </c>
      <c r="E69" s="87">
        <v>0</v>
      </c>
      <c r="F69" s="86">
        <v>0</v>
      </c>
      <c r="G69" s="88">
        <v>0</v>
      </c>
      <c r="H69" s="80"/>
    </row>
    <row r="70" spans="1:8" ht="12" customHeight="1">
      <c r="A70" s="85" t="s">
        <v>353</v>
      </c>
      <c r="B70" s="86">
        <v>0</v>
      </c>
      <c r="C70" s="87">
        <v>0</v>
      </c>
      <c r="D70" s="86">
        <v>0</v>
      </c>
      <c r="E70" s="87">
        <v>0</v>
      </c>
      <c r="F70" s="86">
        <v>0</v>
      </c>
      <c r="G70" s="88">
        <v>0</v>
      </c>
      <c r="H70" s="80"/>
    </row>
    <row r="71" spans="1:8" ht="12" customHeight="1">
      <c r="A71" s="85" t="s">
        <v>354</v>
      </c>
      <c r="B71" s="86">
        <v>0</v>
      </c>
      <c r="C71" s="87">
        <v>0</v>
      </c>
      <c r="D71" s="86">
        <v>0</v>
      </c>
      <c r="E71" s="87">
        <v>0</v>
      </c>
      <c r="F71" s="86">
        <v>0</v>
      </c>
      <c r="G71" s="88">
        <v>0</v>
      </c>
      <c r="H71" s="80"/>
    </row>
    <row r="72" spans="1:8" ht="12" customHeight="1">
      <c r="A72" s="85" t="s">
        <v>355</v>
      </c>
      <c r="B72" s="86">
        <v>0</v>
      </c>
      <c r="C72" s="87">
        <v>0</v>
      </c>
      <c r="D72" s="86">
        <v>0</v>
      </c>
      <c r="E72" s="87">
        <v>0</v>
      </c>
      <c r="F72" s="86">
        <v>0</v>
      </c>
      <c r="G72" s="88">
        <v>0</v>
      </c>
      <c r="H72" s="80"/>
    </row>
    <row r="73" spans="1:8" s="48" customFormat="1" ht="12" customHeight="1">
      <c r="A73" s="81" t="s">
        <v>356</v>
      </c>
      <c r="B73" s="82">
        <v>5169846245.45</v>
      </c>
      <c r="C73" s="83">
        <v>-104008102.2000022</v>
      </c>
      <c r="D73" s="82">
        <v>5065838143.249998</v>
      </c>
      <c r="E73" s="83">
        <v>5065838143.249998</v>
      </c>
      <c r="F73" s="82">
        <v>5065838143.249998</v>
      </c>
      <c r="G73" s="84">
        <v>0</v>
      </c>
      <c r="H73" s="80"/>
    </row>
    <row r="74" spans="1:8" ht="12" customHeight="1">
      <c r="A74" s="90" t="s">
        <v>357</v>
      </c>
      <c r="B74" s="91">
        <v>5169846245.45</v>
      </c>
      <c r="C74" s="92">
        <v>-104008102.2000022</v>
      </c>
      <c r="D74" s="91">
        <v>5065838143.249998</v>
      </c>
      <c r="E74" s="92">
        <v>5065838143.249998</v>
      </c>
      <c r="F74" s="91">
        <v>5065838143.249998</v>
      </c>
      <c r="G74" s="93">
        <v>0</v>
      </c>
      <c r="H74" s="80"/>
    </row>
    <row r="75" spans="1:8" ht="12" customHeight="1">
      <c r="A75" s="85" t="s">
        <v>358</v>
      </c>
      <c r="B75" s="86">
        <v>0</v>
      </c>
      <c r="C75" s="87">
        <v>0</v>
      </c>
      <c r="D75" s="86">
        <v>0</v>
      </c>
      <c r="E75" s="87">
        <v>0</v>
      </c>
      <c r="F75" s="86">
        <v>0</v>
      </c>
      <c r="G75" s="88">
        <v>0</v>
      </c>
      <c r="H75" s="80"/>
    </row>
    <row r="76" spans="1:8" ht="12" customHeight="1">
      <c r="A76" s="85" t="s">
        <v>359</v>
      </c>
      <c r="B76" s="86">
        <v>0</v>
      </c>
      <c r="C76" s="87">
        <v>0</v>
      </c>
      <c r="D76" s="86">
        <v>0</v>
      </c>
      <c r="E76" s="87">
        <v>0</v>
      </c>
      <c r="F76" s="86">
        <v>0</v>
      </c>
      <c r="G76" s="88">
        <v>0</v>
      </c>
      <c r="H76" s="80"/>
    </row>
    <row r="77" spans="1:8" s="48" customFormat="1" ht="12" customHeight="1">
      <c r="A77" s="81" t="s">
        <v>360</v>
      </c>
      <c r="B77" s="82">
        <v>353262043.07</v>
      </c>
      <c r="C77" s="83">
        <v>-157701092.25999993</v>
      </c>
      <c r="D77" s="82">
        <v>195560950.81</v>
      </c>
      <c r="E77" s="83">
        <v>194805560.98999998</v>
      </c>
      <c r="F77" s="82">
        <v>194050171.17</v>
      </c>
      <c r="G77" s="84">
        <v>755389.8200000003</v>
      </c>
      <c r="H77" s="80"/>
    </row>
    <row r="78" spans="1:8" ht="12" customHeight="1">
      <c r="A78" s="85" t="s">
        <v>361</v>
      </c>
      <c r="B78" s="86">
        <v>0</v>
      </c>
      <c r="C78" s="87">
        <v>0</v>
      </c>
      <c r="D78" s="86">
        <v>0</v>
      </c>
      <c r="E78" s="87">
        <v>0</v>
      </c>
      <c r="F78" s="86">
        <v>0</v>
      </c>
      <c r="G78" s="88">
        <v>0</v>
      </c>
      <c r="H78" s="80"/>
    </row>
    <row r="79" spans="1:8" ht="12" customHeight="1">
      <c r="A79" s="85" t="s">
        <v>362</v>
      </c>
      <c r="B79" s="86">
        <v>0</v>
      </c>
      <c r="C79" s="87">
        <v>0</v>
      </c>
      <c r="D79" s="86">
        <v>0</v>
      </c>
      <c r="E79" s="87">
        <v>0</v>
      </c>
      <c r="F79" s="86">
        <v>0</v>
      </c>
      <c r="G79" s="88">
        <v>0</v>
      </c>
      <c r="H79" s="80"/>
    </row>
    <row r="80" spans="1:8" ht="12" customHeight="1">
      <c r="A80" s="85" t="s">
        <v>363</v>
      </c>
      <c r="B80" s="86">
        <v>0</v>
      </c>
      <c r="C80" s="87">
        <v>0</v>
      </c>
      <c r="D80" s="86">
        <v>0</v>
      </c>
      <c r="E80" s="87">
        <v>0</v>
      </c>
      <c r="F80" s="86">
        <v>0</v>
      </c>
      <c r="G80" s="88">
        <v>0</v>
      </c>
      <c r="H80" s="80"/>
    </row>
    <row r="81" spans="1:8" ht="12" customHeight="1">
      <c r="A81" s="85" t="s">
        <v>364</v>
      </c>
      <c r="B81" s="86">
        <v>0</v>
      </c>
      <c r="C81" s="87">
        <v>0</v>
      </c>
      <c r="D81" s="86">
        <v>0</v>
      </c>
      <c r="E81" s="87">
        <v>0</v>
      </c>
      <c r="F81" s="86">
        <v>0</v>
      </c>
      <c r="G81" s="88">
        <v>0</v>
      </c>
      <c r="H81" s="80"/>
    </row>
    <row r="82" spans="1:8" ht="12" customHeight="1">
      <c r="A82" s="85" t="s">
        <v>365</v>
      </c>
      <c r="B82" s="86">
        <v>0</v>
      </c>
      <c r="C82" s="87">
        <v>0</v>
      </c>
      <c r="D82" s="86">
        <v>0</v>
      </c>
      <c r="E82" s="87">
        <v>0</v>
      </c>
      <c r="F82" s="86">
        <v>0</v>
      </c>
      <c r="G82" s="88">
        <v>0</v>
      </c>
      <c r="H82" s="80"/>
    </row>
    <row r="83" spans="1:8" ht="12" customHeight="1">
      <c r="A83" s="85" t="s">
        <v>366</v>
      </c>
      <c r="B83" s="86">
        <v>0</v>
      </c>
      <c r="C83" s="87">
        <v>0</v>
      </c>
      <c r="D83" s="86">
        <v>0</v>
      </c>
      <c r="E83" s="87">
        <v>0</v>
      </c>
      <c r="F83" s="86">
        <v>0</v>
      </c>
      <c r="G83" s="88">
        <v>0</v>
      </c>
      <c r="H83" s="80"/>
    </row>
    <row r="84" spans="1:8" ht="12" customHeight="1">
      <c r="A84" s="85" t="s">
        <v>367</v>
      </c>
      <c r="B84" s="86">
        <v>353262043.07</v>
      </c>
      <c r="C84" s="87">
        <v>-157701092.25999993</v>
      </c>
      <c r="D84" s="86">
        <v>195560950.81</v>
      </c>
      <c r="E84" s="87">
        <v>194805560.98999998</v>
      </c>
      <c r="F84" s="86">
        <v>194050171.17</v>
      </c>
      <c r="G84" s="88">
        <v>755389.8200000003</v>
      </c>
      <c r="H84" s="80"/>
    </row>
    <row r="85" spans="1:8" ht="12" customHeight="1">
      <c r="A85" s="94"/>
      <c r="B85" s="82"/>
      <c r="C85" s="83"/>
      <c r="D85" s="82"/>
      <c r="E85" s="83"/>
      <c r="F85" s="82"/>
      <c r="G85" s="84"/>
      <c r="H85" s="80"/>
    </row>
    <row r="86" spans="1:8" ht="12" customHeight="1">
      <c r="A86" s="81" t="s">
        <v>368</v>
      </c>
      <c r="B86" s="82">
        <v>38504763916.90999</v>
      </c>
      <c r="C86" s="83">
        <v>8234457026.170007</v>
      </c>
      <c r="D86" s="82">
        <v>46739220943.08</v>
      </c>
      <c r="E86" s="83">
        <v>46675393224.230034</v>
      </c>
      <c r="F86" s="82">
        <v>46208316105.77003</v>
      </c>
      <c r="G86" s="84">
        <v>63827718.8500003</v>
      </c>
      <c r="H86" s="80"/>
    </row>
    <row r="87" spans="1:8" s="48" customFormat="1" ht="12" customHeight="1">
      <c r="A87" s="81" t="s">
        <v>295</v>
      </c>
      <c r="B87" s="82">
        <v>0</v>
      </c>
      <c r="C87" s="83">
        <v>293619756.97</v>
      </c>
      <c r="D87" s="82">
        <v>293619756.97</v>
      </c>
      <c r="E87" s="83">
        <v>293619740.22</v>
      </c>
      <c r="F87" s="82">
        <v>293619740.22</v>
      </c>
      <c r="G87" s="84">
        <v>16.75</v>
      </c>
      <c r="H87" s="80"/>
    </row>
    <row r="88" spans="1:8" ht="12" customHeight="1">
      <c r="A88" s="85" t="s">
        <v>296</v>
      </c>
      <c r="B88" s="86">
        <v>0</v>
      </c>
      <c r="C88" s="87">
        <v>0</v>
      </c>
      <c r="D88" s="86">
        <v>0</v>
      </c>
      <c r="E88" s="87">
        <v>0</v>
      </c>
      <c r="F88" s="86">
        <v>0</v>
      </c>
      <c r="G88" s="88">
        <v>0</v>
      </c>
      <c r="H88" s="80"/>
    </row>
    <row r="89" spans="1:8" ht="12" customHeight="1">
      <c r="A89" s="85" t="s">
        <v>297</v>
      </c>
      <c r="B89" s="86">
        <v>0</v>
      </c>
      <c r="C89" s="87">
        <v>2072364.9899999998</v>
      </c>
      <c r="D89" s="86">
        <v>2072364.99</v>
      </c>
      <c r="E89" s="87">
        <v>2072364.99</v>
      </c>
      <c r="F89" s="86">
        <v>2072364.99</v>
      </c>
      <c r="G89" s="88">
        <v>0</v>
      </c>
      <c r="H89" s="80"/>
    </row>
    <row r="90" spans="1:8" ht="12" customHeight="1">
      <c r="A90" s="85" t="s">
        <v>298</v>
      </c>
      <c r="B90" s="86">
        <v>0</v>
      </c>
      <c r="C90" s="87">
        <v>221845538.39000002</v>
      </c>
      <c r="D90" s="86">
        <v>221845538.39</v>
      </c>
      <c r="E90" s="87">
        <v>221845521.64</v>
      </c>
      <c r="F90" s="86">
        <v>221845521.64</v>
      </c>
      <c r="G90" s="88">
        <v>16.75</v>
      </c>
      <c r="H90" s="80"/>
    </row>
    <row r="91" spans="1:8" ht="12" customHeight="1">
      <c r="A91" s="85" t="s">
        <v>299</v>
      </c>
      <c r="B91" s="86">
        <v>0</v>
      </c>
      <c r="C91" s="87">
        <v>0</v>
      </c>
      <c r="D91" s="86">
        <v>0</v>
      </c>
      <c r="E91" s="87">
        <v>0</v>
      </c>
      <c r="F91" s="86">
        <v>0</v>
      </c>
      <c r="G91" s="88">
        <v>0</v>
      </c>
      <c r="H91" s="80"/>
    </row>
    <row r="92" spans="1:8" ht="12" customHeight="1">
      <c r="A92" s="85" t="s">
        <v>300</v>
      </c>
      <c r="B92" s="86">
        <v>0</v>
      </c>
      <c r="C92" s="87">
        <v>69701853.59</v>
      </c>
      <c r="D92" s="86">
        <v>69701853.59</v>
      </c>
      <c r="E92" s="87">
        <v>69701853.59</v>
      </c>
      <c r="F92" s="86">
        <v>69701853.59</v>
      </c>
      <c r="G92" s="88">
        <v>0</v>
      </c>
      <c r="H92" s="80"/>
    </row>
    <row r="93" spans="1:8" ht="12" customHeight="1">
      <c r="A93" s="85" t="s">
        <v>301</v>
      </c>
      <c r="B93" s="86">
        <v>0</v>
      </c>
      <c r="C93" s="87">
        <v>0</v>
      </c>
      <c r="D93" s="86">
        <v>0</v>
      </c>
      <c r="E93" s="87">
        <v>0</v>
      </c>
      <c r="F93" s="86">
        <v>0</v>
      </c>
      <c r="G93" s="88">
        <v>0</v>
      </c>
      <c r="H93" s="80"/>
    </row>
    <row r="94" spans="1:8" ht="12" customHeight="1">
      <c r="A94" s="85" t="s">
        <v>302</v>
      </c>
      <c r="B94" s="86">
        <v>0</v>
      </c>
      <c r="C94" s="87">
        <v>0</v>
      </c>
      <c r="D94" s="86">
        <v>0</v>
      </c>
      <c r="E94" s="87">
        <v>0</v>
      </c>
      <c r="F94" s="86">
        <v>0</v>
      </c>
      <c r="G94" s="88">
        <v>0</v>
      </c>
      <c r="H94" s="80"/>
    </row>
    <row r="95" spans="1:8" s="48" customFormat="1" ht="12" customHeight="1">
      <c r="A95" s="81" t="s">
        <v>303</v>
      </c>
      <c r="B95" s="82">
        <v>0</v>
      </c>
      <c r="C95" s="83">
        <v>61475795.410000004</v>
      </c>
      <c r="D95" s="82">
        <v>61475795.410000004</v>
      </c>
      <c r="E95" s="83">
        <v>61460710.72</v>
      </c>
      <c r="F95" s="82">
        <v>61171221.12</v>
      </c>
      <c r="G95" s="84">
        <v>15084.689999997554</v>
      </c>
      <c r="H95" s="80"/>
    </row>
    <row r="96" spans="1:8" ht="12" customHeight="1">
      <c r="A96" s="85" t="s">
        <v>304</v>
      </c>
      <c r="B96" s="86">
        <v>0</v>
      </c>
      <c r="C96" s="87">
        <v>0</v>
      </c>
      <c r="D96" s="86">
        <v>0</v>
      </c>
      <c r="E96" s="87">
        <v>0</v>
      </c>
      <c r="F96" s="86">
        <v>0</v>
      </c>
      <c r="G96" s="88">
        <v>0</v>
      </c>
      <c r="H96" s="80"/>
    </row>
    <row r="97" spans="1:8" ht="12" customHeight="1">
      <c r="A97" s="85" t="s">
        <v>305</v>
      </c>
      <c r="B97" s="86">
        <v>0</v>
      </c>
      <c r="C97" s="87">
        <v>145905.06</v>
      </c>
      <c r="D97" s="86">
        <v>145905.06</v>
      </c>
      <c r="E97" s="87">
        <v>145770.82</v>
      </c>
      <c r="F97" s="86">
        <v>145770.82</v>
      </c>
      <c r="G97" s="88">
        <v>134.2399999999907</v>
      </c>
      <c r="H97" s="80"/>
    </row>
    <row r="98" spans="1:8" ht="12" customHeight="1">
      <c r="A98" s="85" t="s">
        <v>306</v>
      </c>
      <c r="B98" s="86">
        <v>0</v>
      </c>
      <c r="C98" s="87">
        <v>2213902.43</v>
      </c>
      <c r="D98" s="86">
        <v>2213902.43</v>
      </c>
      <c r="E98" s="87">
        <v>2213902.43</v>
      </c>
      <c r="F98" s="86">
        <v>2213902.43</v>
      </c>
      <c r="G98" s="88">
        <v>0</v>
      </c>
      <c r="H98" s="80"/>
    </row>
    <row r="99" spans="1:8" ht="12" customHeight="1">
      <c r="A99" s="85" t="s">
        <v>307</v>
      </c>
      <c r="B99" s="86">
        <v>0</v>
      </c>
      <c r="C99" s="87">
        <v>410000</v>
      </c>
      <c r="D99" s="86">
        <v>410000</v>
      </c>
      <c r="E99" s="87">
        <v>409078.64</v>
      </c>
      <c r="F99" s="86">
        <v>409078.64</v>
      </c>
      <c r="G99" s="88">
        <v>921.3600000000151</v>
      </c>
      <c r="H99" s="80"/>
    </row>
    <row r="100" spans="1:8" ht="12" customHeight="1">
      <c r="A100" s="85" t="s">
        <v>308</v>
      </c>
      <c r="B100" s="86">
        <v>0</v>
      </c>
      <c r="C100" s="87">
        <v>11058355.24</v>
      </c>
      <c r="D100" s="86">
        <v>11058355.24</v>
      </c>
      <c r="E100" s="87">
        <v>11058351.98</v>
      </c>
      <c r="F100" s="86">
        <v>11058351.98</v>
      </c>
      <c r="G100" s="88">
        <v>3.2600000000093132</v>
      </c>
      <c r="H100" s="80"/>
    </row>
    <row r="101" spans="1:8" ht="12" customHeight="1">
      <c r="A101" s="85" t="s">
        <v>309</v>
      </c>
      <c r="B101" s="86">
        <v>0</v>
      </c>
      <c r="C101" s="87">
        <v>236640</v>
      </c>
      <c r="D101" s="86">
        <v>236640</v>
      </c>
      <c r="E101" s="87">
        <v>236640</v>
      </c>
      <c r="F101" s="86">
        <v>0</v>
      </c>
      <c r="G101" s="88">
        <v>0</v>
      </c>
      <c r="H101" s="80"/>
    </row>
    <row r="102" spans="1:8" ht="12" customHeight="1">
      <c r="A102" s="85" t="s">
        <v>310</v>
      </c>
      <c r="B102" s="86">
        <v>0</v>
      </c>
      <c r="C102" s="87">
        <v>43846601.64</v>
      </c>
      <c r="D102" s="86">
        <v>43846601.64</v>
      </c>
      <c r="E102" s="87">
        <v>43832727.71</v>
      </c>
      <c r="F102" s="86">
        <v>43781687.71</v>
      </c>
      <c r="G102" s="88">
        <v>13873.929999997563</v>
      </c>
      <c r="H102" s="80"/>
    </row>
    <row r="103" spans="1:8" ht="12" customHeight="1">
      <c r="A103" s="85" t="s">
        <v>311</v>
      </c>
      <c r="B103" s="86">
        <v>0</v>
      </c>
      <c r="C103" s="87">
        <v>3506103.76</v>
      </c>
      <c r="D103" s="86">
        <v>3506103.76</v>
      </c>
      <c r="E103" s="87">
        <v>3506094.14</v>
      </c>
      <c r="F103" s="86">
        <v>3506094.14</v>
      </c>
      <c r="G103" s="88">
        <v>9.619999999980791</v>
      </c>
      <c r="H103" s="80"/>
    </row>
    <row r="104" spans="1:8" ht="12" customHeight="1">
      <c r="A104" s="85" t="s">
        <v>312</v>
      </c>
      <c r="B104" s="86">
        <v>0</v>
      </c>
      <c r="C104" s="87">
        <v>58287.28</v>
      </c>
      <c r="D104" s="86">
        <v>58287.28</v>
      </c>
      <c r="E104" s="87">
        <v>58145</v>
      </c>
      <c r="F104" s="86">
        <v>56335.4</v>
      </c>
      <c r="G104" s="88">
        <v>142.2799999999961</v>
      </c>
      <c r="H104" s="80"/>
    </row>
    <row r="105" spans="1:8" s="48" customFormat="1" ht="12" customHeight="1">
      <c r="A105" s="81" t="s">
        <v>313</v>
      </c>
      <c r="B105" s="82">
        <v>0</v>
      </c>
      <c r="C105" s="83">
        <v>253730810.82999998</v>
      </c>
      <c r="D105" s="82">
        <v>253730810.82999998</v>
      </c>
      <c r="E105" s="83">
        <v>224215995.01999998</v>
      </c>
      <c r="F105" s="82">
        <v>218275549.03</v>
      </c>
      <c r="G105" s="84">
        <v>29514815.810000002</v>
      </c>
      <c r="H105" s="80"/>
    </row>
    <row r="106" spans="1:8" ht="12" customHeight="1">
      <c r="A106" s="85" t="s">
        <v>314</v>
      </c>
      <c r="B106" s="86">
        <v>0</v>
      </c>
      <c r="C106" s="87">
        <v>4360861</v>
      </c>
      <c r="D106" s="86">
        <v>4360861</v>
      </c>
      <c r="E106" s="87">
        <v>4337367</v>
      </c>
      <c r="F106" s="86">
        <v>3729417.8</v>
      </c>
      <c r="G106" s="88">
        <v>23494</v>
      </c>
      <c r="H106" s="80"/>
    </row>
    <row r="107" spans="1:8" ht="12" customHeight="1">
      <c r="A107" s="85" t="s">
        <v>315</v>
      </c>
      <c r="B107" s="86">
        <v>0</v>
      </c>
      <c r="C107" s="87">
        <v>9350000</v>
      </c>
      <c r="D107" s="86">
        <v>9350000</v>
      </c>
      <c r="E107" s="87">
        <v>9349999.97</v>
      </c>
      <c r="F107" s="86">
        <v>9349999.97</v>
      </c>
      <c r="G107" s="88">
        <v>0.029999999329447746</v>
      </c>
      <c r="H107" s="80"/>
    </row>
    <row r="108" spans="1:8" ht="12" customHeight="1">
      <c r="A108" s="85" t="s">
        <v>316</v>
      </c>
      <c r="B108" s="86">
        <v>0</v>
      </c>
      <c r="C108" s="87">
        <v>11945240</v>
      </c>
      <c r="D108" s="86">
        <v>11945240</v>
      </c>
      <c r="E108" s="87">
        <v>9254589.95</v>
      </c>
      <c r="F108" s="86">
        <v>9254589.95</v>
      </c>
      <c r="G108" s="88">
        <v>2690650.05</v>
      </c>
      <c r="H108" s="80"/>
    </row>
    <row r="109" spans="1:8" ht="12" customHeight="1">
      <c r="A109" s="85" t="s">
        <v>317</v>
      </c>
      <c r="B109" s="86">
        <v>0</v>
      </c>
      <c r="C109" s="87">
        <v>0</v>
      </c>
      <c r="D109" s="86">
        <v>0</v>
      </c>
      <c r="E109" s="87">
        <v>0</v>
      </c>
      <c r="F109" s="86">
        <v>0</v>
      </c>
      <c r="G109" s="88">
        <v>0</v>
      </c>
      <c r="H109" s="80"/>
    </row>
    <row r="110" spans="1:8" ht="12" customHeight="1">
      <c r="A110" s="85" t="s">
        <v>318</v>
      </c>
      <c r="B110" s="86">
        <v>0</v>
      </c>
      <c r="C110" s="87">
        <v>226914709.82999998</v>
      </c>
      <c r="D110" s="86">
        <v>226914709.82999998</v>
      </c>
      <c r="E110" s="87">
        <v>201274038.1</v>
      </c>
      <c r="F110" s="86">
        <v>195941541.31</v>
      </c>
      <c r="G110" s="88">
        <v>25640671.730000004</v>
      </c>
      <c r="H110" s="80"/>
    </row>
    <row r="111" spans="1:8" ht="12" customHeight="1">
      <c r="A111" s="85" t="s">
        <v>319</v>
      </c>
      <c r="B111" s="86">
        <v>0</v>
      </c>
      <c r="C111" s="87">
        <v>1160000</v>
      </c>
      <c r="D111" s="86">
        <v>1160000</v>
      </c>
      <c r="E111" s="87">
        <v>0</v>
      </c>
      <c r="F111" s="86">
        <v>0</v>
      </c>
      <c r="G111" s="88">
        <v>1160000</v>
      </c>
      <c r="H111" s="80"/>
    </row>
    <row r="112" spans="1:8" ht="12" customHeight="1">
      <c r="A112" s="85" t="s">
        <v>320</v>
      </c>
      <c r="B112" s="86">
        <v>0</v>
      </c>
      <c r="C112" s="87">
        <v>0</v>
      </c>
      <c r="D112" s="86">
        <v>0</v>
      </c>
      <c r="E112" s="87">
        <v>0</v>
      </c>
      <c r="F112" s="86">
        <v>0</v>
      </c>
      <c r="G112" s="88">
        <v>0</v>
      </c>
      <c r="H112" s="80"/>
    </row>
    <row r="113" spans="1:8" ht="12" customHeight="1">
      <c r="A113" s="85" t="s">
        <v>321</v>
      </c>
      <c r="B113" s="86">
        <v>0</v>
      </c>
      <c r="C113" s="87">
        <v>0</v>
      </c>
      <c r="D113" s="86">
        <v>0</v>
      </c>
      <c r="E113" s="87">
        <v>0</v>
      </c>
      <c r="F113" s="86">
        <v>0</v>
      </c>
      <c r="G113" s="88">
        <v>0</v>
      </c>
      <c r="H113" s="80"/>
    </row>
    <row r="114" spans="1:8" ht="12" customHeight="1">
      <c r="A114" s="85" t="s">
        <v>322</v>
      </c>
      <c r="B114" s="86">
        <v>0</v>
      </c>
      <c r="C114" s="87">
        <v>0</v>
      </c>
      <c r="D114" s="86">
        <v>0</v>
      </c>
      <c r="E114" s="87">
        <v>0</v>
      </c>
      <c r="F114" s="86">
        <v>0</v>
      </c>
      <c r="G114" s="88">
        <v>0</v>
      </c>
      <c r="H114" s="80"/>
    </row>
    <row r="115" spans="1:8" s="48" customFormat="1" ht="15" customHeight="1">
      <c r="A115" s="89" t="s">
        <v>323</v>
      </c>
      <c r="B115" s="82">
        <v>28164222018.669994</v>
      </c>
      <c r="C115" s="83">
        <v>6840830334.940007</v>
      </c>
      <c r="D115" s="82">
        <v>35005052353.610016</v>
      </c>
      <c r="E115" s="83">
        <v>34986324138.83003</v>
      </c>
      <c r="F115" s="82">
        <v>34977179489.07002</v>
      </c>
      <c r="G115" s="84">
        <v>18728214.780000307</v>
      </c>
      <c r="H115" s="80"/>
    </row>
    <row r="116" spans="1:8" ht="12" customHeight="1">
      <c r="A116" s="85" t="s">
        <v>324</v>
      </c>
      <c r="B116" s="86">
        <v>28164222018.669994</v>
      </c>
      <c r="C116" s="87">
        <v>6715550912.160007</v>
      </c>
      <c r="D116" s="86">
        <v>34879772930.83002</v>
      </c>
      <c r="E116" s="87">
        <v>34867597141.25003</v>
      </c>
      <c r="F116" s="86">
        <v>34859558813.260025</v>
      </c>
      <c r="G116" s="88">
        <v>12175789.580000307</v>
      </c>
      <c r="H116" s="80"/>
    </row>
    <row r="117" spans="1:8" ht="12" customHeight="1">
      <c r="A117" s="85" t="s">
        <v>325</v>
      </c>
      <c r="B117" s="86">
        <v>0</v>
      </c>
      <c r="C117" s="87">
        <v>0</v>
      </c>
      <c r="D117" s="86">
        <v>0</v>
      </c>
      <c r="E117" s="87">
        <v>0</v>
      </c>
      <c r="F117" s="86">
        <v>0</v>
      </c>
      <c r="G117" s="88">
        <v>0</v>
      </c>
      <c r="H117" s="80"/>
    </row>
    <row r="118" spans="1:8" ht="12" customHeight="1">
      <c r="A118" s="85" t="s">
        <v>326</v>
      </c>
      <c r="B118" s="86">
        <v>0</v>
      </c>
      <c r="C118" s="87">
        <v>124979422.78</v>
      </c>
      <c r="D118" s="86">
        <v>124979422.78</v>
      </c>
      <c r="E118" s="87">
        <v>118426997.57999998</v>
      </c>
      <c r="F118" s="86">
        <v>117320675.81</v>
      </c>
      <c r="G118" s="88">
        <v>6552425.199999999</v>
      </c>
      <c r="H118" s="80"/>
    </row>
    <row r="119" spans="1:8" ht="12" customHeight="1">
      <c r="A119" s="85" t="s">
        <v>327</v>
      </c>
      <c r="B119" s="86">
        <v>0</v>
      </c>
      <c r="C119" s="87">
        <v>0</v>
      </c>
      <c r="D119" s="86">
        <v>0</v>
      </c>
      <c r="E119" s="87">
        <v>0</v>
      </c>
      <c r="F119" s="86">
        <v>0</v>
      </c>
      <c r="G119" s="88">
        <v>0</v>
      </c>
      <c r="H119" s="80"/>
    </row>
    <row r="120" spans="1:8" ht="12" customHeight="1">
      <c r="A120" s="85" t="s">
        <v>328</v>
      </c>
      <c r="B120" s="86">
        <v>0</v>
      </c>
      <c r="C120" s="87">
        <v>0</v>
      </c>
      <c r="D120" s="86">
        <v>0</v>
      </c>
      <c r="E120" s="87">
        <v>0</v>
      </c>
      <c r="F120" s="86">
        <v>0</v>
      </c>
      <c r="G120" s="88">
        <v>0</v>
      </c>
      <c r="H120" s="80"/>
    </row>
    <row r="121" spans="1:8" ht="12" customHeight="1">
      <c r="A121" s="85" t="s">
        <v>329</v>
      </c>
      <c r="B121" s="86">
        <v>0</v>
      </c>
      <c r="C121" s="87">
        <v>0</v>
      </c>
      <c r="D121" s="86">
        <v>0</v>
      </c>
      <c r="E121" s="87">
        <v>0</v>
      </c>
      <c r="F121" s="86">
        <v>0</v>
      </c>
      <c r="G121" s="88">
        <v>0</v>
      </c>
      <c r="H121" s="80"/>
    </row>
    <row r="122" spans="1:8" ht="12" customHeight="1">
      <c r="A122" s="85" t="s">
        <v>330</v>
      </c>
      <c r="B122" s="86">
        <v>0</v>
      </c>
      <c r="C122" s="87">
        <v>0</v>
      </c>
      <c r="D122" s="86">
        <v>0</v>
      </c>
      <c r="E122" s="87">
        <v>0</v>
      </c>
      <c r="F122" s="86">
        <v>0</v>
      </c>
      <c r="G122" s="88">
        <v>0</v>
      </c>
      <c r="H122" s="80"/>
    </row>
    <row r="123" spans="1:8" ht="12" customHeight="1">
      <c r="A123" s="85" t="s">
        <v>331</v>
      </c>
      <c r="B123" s="86">
        <v>0</v>
      </c>
      <c r="C123" s="87">
        <v>300000</v>
      </c>
      <c r="D123" s="86">
        <v>300000</v>
      </c>
      <c r="E123" s="87">
        <v>300000</v>
      </c>
      <c r="F123" s="86">
        <v>300000</v>
      </c>
      <c r="G123" s="88">
        <v>0</v>
      </c>
      <c r="H123" s="80"/>
    </row>
    <row r="124" spans="1:8" ht="12" customHeight="1">
      <c r="A124" s="85" t="s">
        <v>332</v>
      </c>
      <c r="B124" s="86">
        <v>0</v>
      </c>
      <c r="C124" s="87">
        <v>0</v>
      </c>
      <c r="D124" s="86">
        <v>0</v>
      </c>
      <c r="E124" s="87">
        <v>0</v>
      </c>
      <c r="F124" s="86">
        <v>0</v>
      </c>
      <c r="G124" s="88">
        <v>0</v>
      </c>
      <c r="H124" s="80"/>
    </row>
    <row r="125" spans="1:8" s="48" customFormat="1" ht="12" customHeight="1">
      <c r="A125" s="81" t="s">
        <v>333</v>
      </c>
      <c r="B125" s="82">
        <v>0</v>
      </c>
      <c r="C125" s="83">
        <v>66599838</v>
      </c>
      <c r="D125" s="82">
        <v>66599838</v>
      </c>
      <c r="E125" s="83">
        <v>64308918.82000001</v>
      </c>
      <c r="F125" s="82">
        <v>47665214.28999999</v>
      </c>
      <c r="G125" s="84">
        <v>2290919.1799999997</v>
      </c>
      <c r="H125" s="80"/>
    </row>
    <row r="126" spans="1:8" ht="12" customHeight="1">
      <c r="A126" s="85" t="s">
        <v>334</v>
      </c>
      <c r="B126" s="86">
        <v>0</v>
      </c>
      <c r="C126" s="87">
        <v>10124998.32</v>
      </c>
      <c r="D126" s="86">
        <v>10124998.32</v>
      </c>
      <c r="E126" s="87">
        <v>10000749.32</v>
      </c>
      <c r="F126" s="86">
        <v>7369001.549999999</v>
      </c>
      <c r="G126" s="88">
        <v>124249.00000000023</v>
      </c>
      <c r="H126" s="80"/>
    </row>
    <row r="127" spans="1:8" ht="12" customHeight="1">
      <c r="A127" s="85" t="s">
        <v>335</v>
      </c>
      <c r="B127" s="86">
        <v>0</v>
      </c>
      <c r="C127" s="87">
        <v>1000169.2000000001</v>
      </c>
      <c r="D127" s="86">
        <v>1000169.2000000001</v>
      </c>
      <c r="E127" s="87">
        <v>953210.74</v>
      </c>
      <c r="F127" s="86">
        <v>930242.74</v>
      </c>
      <c r="G127" s="88">
        <v>46958.45999999998</v>
      </c>
      <c r="H127" s="80"/>
    </row>
    <row r="128" spans="1:8" ht="12" customHeight="1">
      <c r="A128" s="85" t="s">
        <v>336</v>
      </c>
      <c r="B128" s="86">
        <v>0</v>
      </c>
      <c r="C128" s="87">
        <v>511678.88</v>
      </c>
      <c r="D128" s="86">
        <v>511678.88</v>
      </c>
      <c r="E128" s="87">
        <v>511229.51</v>
      </c>
      <c r="F128" s="86">
        <v>511229.51</v>
      </c>
      <c r="G128" s="88">
        <v>449.3699999999899</v>
      </c>
      <c r="H128" s="80"/>
    </row>
    <row r="129" spans="1:8" ht="12" customHeight="1">
      <c r="A129" s="85" t="s">
        <v>337</v>
      </c>
      <c r="B129" s="86">
        <v>0</v>
      </c>
      <c r="C129" s="87">
        <v>33049368.2</v>
      </c>
      <c r="D129" s="86">
        <v>33049368.2</v>
      </c>
      <c r="E129" s="87">
        <v>31011364.16</v>
      </c>
      <c r="F129" s="86">
        <v>30986400.96</v>
      </c>
      <c r="G129" s="88">
        <v>2038004.039999999</v>
      </c>
      <c r="H129" s="80"/>
    </row>
    <row r="130" spans="1:8" ht="12" customHeight="1">
      <c r="A130" s="85" t="s">
        <v>338</v>
      </c>
      <c r="B130" s="86">
        <v>0</v>
      </c>
      <c r="C130" s="87">
        <v>0</v>
      </c>
      <c r="D130" s="86">
        <v>0</v>
      </c>
      <c r="E130" s="87">
        <v>0</v>
      </c>
      <c r="F130" s="86">
        <v>0</v>
      </c>
      <c r="G130" s="88">
        <v>0</v>
      </c>
      <c r="H130" s="80"/>
    </row>
    <row r="131" spans="1:8" ht="12" customHeight="1">
      <c r="A131" s="85" t="s">
        <v>339</v>
      </c>
      <c r="B131" s="86">
        <v>0</v>
      </c>
      <c r="C131" s="87">
        <v>17494476</v>
      </c>
      <c r="D131" s="86">
        <v>17494476</v>
      </c>
      <c r="E131" s="87">
        <v>17413218.86</v>
      </c>
      <c r="F131" s="86">
        <v>3449193.3</v>
      </c>
      <c r="G131" s="88">
        <v>81257.14000000074</v>
      </c>
      <c r="H131" s="80"/>
    </row>
    <row r="132" spans="1:8" ht="12" customHeight="1">
      <c r="A132" s="85" t="s">
        <v>340</v>
      </c>
      <c r="B132" s="86">
        <v>0</v>
      </c>
      <c r="C132" s="87">
        <v>0</v>
      </c>
      <c r="D132" s="86">
        <v>0</v>
      </c>
      <c r="E132" s="87">
        <v>0</v>
      </c>
      <c r="F132" s="86">
        <v>0</v>
      </c>
      <c r="G132" s="88">
        <v>0</v>
      </c>
      <c r="H132" s="80"/>
    </row>
    <row r="133" spans="1:8" ht="12" customHeight="1">
      <c r="A133" s="85" t="s">
        <v>341</v>
      </c>
      <c r="B133" s="86">
        <v>0</v>
      </c>
      <c r="C133" s="87">
        <v>0</v>
      </c>
      <c r="D133" s="86">
        <v>0</v>
      </c>
      <c r="E133" s="87">
        <v>0</v>
      </c>
      <c r="F133" s="86">
        <v>0</v>
      </c>
      <c r="G133" s="88">
        <v>0</v>
      </c>
      <c r="H133" s="80"/>
    </row>
    <row r="134" spans="1:8" ht="12" customHeight="1">
      <c r="A134" s="85" t="s">
        <v>342</v>
      </c>
      <c r="B134" s="86">
        <v>0</v>
      </c>
      <c r="C134" s="87">
        <v>4419147.4</v>
      </c>
      <c r="D134" s="86">
        <v>4419147.4</v>
      </c>
      <c r="E134" s="87">
        <v>4419146.23</v>
      </c>
      <c r="F134" s="86">
        <v>4419146.23</v>
      </c>
      <c r="G134" s="88">
        <v>1.1699999999982538</v>
      </c>
      <c r="H134" s="80"/>
    </row>
    <row r="135" spans="1:8" s="48" customFormat="1" ht="12" customHeight="1">
      <c r="A135" s="81" t="s">
        <v>343</v>
      </c>
      <c r="B135" s="82">
        <v>1110861502.54</v>
      </c>
      <c r="C135" s="83">
        <v>307587249.5500004</v>
      </c>
      <c r="D135" s="82">
        <v>1418448752.089997</v>
      </c>
      <c r="E135" s="83">
        <v>1417683752.089997</v>
      </c>
      <c r="F135" s="82">
        <v>982624923.5100008</v>
      </c>
      <c r="G135" s="84">
        <v>765000</v>
      </c>
      <c r="H135" s="80"/>
    </row>
    <row r="136" spans="1:8" ht="12" customHeight="1">
      <c r="A136" s="85" t="s">
        <v>344</v>
      </c>
      <c r="B136" s="86">
        <v>900113985.04</v>
      </c>
      <c r="C136" s="87">
        <v>483746744.17000043</v>
      </c>
      <c r="D136" s="86">
        <v>1383860729.2099972</v>
      </c>
      <c r="E136" s="87">
        <v>1383095729.2099972</v>
      </c>
      <c r="F136" s="86">
        <v>958271443.6700009</v>
      </c>
      <c r="G136" s="88">
        <v>765000</v>
      </c>
      <c r="H136" s="80"/>
    </row>
    <row r="137" spans="1:8" ht="12" customHeight="1">
      <c r="A137" s="85" t="s">
        <v>345</v>
      </c>
      <c r="B137" s="86">
        <v>0</v>
      </c>
      <c r="C137" s="87">
        <v>19932352.78</v>
      </c>
      <c r="D137" s="86">
        <v>19932352.78</v>
      </c>
      <c r="E137" s="87">
        <v>19932352.78</v>
      </c>
      <c r="F137" s="86">
        <v>19932352.78</v>
      </c>
      <c r="G137" s="88">
        <v>0</v>
      </c>
      <c r="H137" s="80"/>
    </row>
    <row r="138" spans="1:8" ht="12" customHeight="1">
      <c r="A138" s="90" t="s">
        <v>346</v>
      </c>
      <c r="B138" s="91">
        <v>210747517.5</v>
      </c>
      <c r="C138" s="92">
        <v>-196091847.4</v>
      </c>
      <c r="D138" s="91">
        <v>14655670.1</v>
      </c>
      <c r="E138" s="92">
        <v>14655670.1</v>
      </c>
      <c r="F138" s="91">
        <v>4421127.06</v>
      </c>
      <c r="G138" s="93">
        <v>0</v>
      </c>
      <c r="H138" s="80"/>
    </row>
    <row r="139" spans="1:8" s="48" customFormat="1" ht="12" customHeight="1">
      <c r="A139" s="81" t="s">
        <v>347</v>
      </c>
      <c r="B139" s="82">
        <v>25342094.25</v>
      </c>
      <c r="C139" s="83">
        <v>0</v>
      </c>
      <c r="D139" s="82">
        <v>25342094.25</v>
      </c>
      <c r="E139" s="83">
        <v>25300000</v>
      </c>
      <c r="F139" s="82">
        <v>25300000</v>
      </c>
      <c r="G139" s="84">
        <v>42094.25</v>
      </c>
      <c r="H139" s="80"/>
    </row>
    <row r="140" spans="1:8" ht="12" customHeight="1">
      <c r="A140" s="85" t="s">
        <v>348</v>
      </c>
      <c r="B140" s="86">
        <v>0</v>
      </c>
      <c r="C140" s="87">
        <v>0</v>
      </c>
      <c r="D140" s="86">
        <v>0</v>
      </c>
      <c r="E140" s="87">
        <v>0</v>
      </c>
      <c r="F140" s="86">
        <v>0</v>
      </c>
      <c r="G140" s="88">
        <v>0</v>
      </c>
      <c r="H140" s="80"/>
    </row>
    <row r="141" spans="1:8" ht="12" customHeight="1">
      <c r="A141" s="85" t="s">
        <v>349</v>
      </c>
      <c r="B141" s="86">
        <v>0</v>
      </c>
      <c r="C141" s="87">
        <v>0</v>
      </c>
      <c r="D141" s="86">
        <v>0</v>
      </c>
      <c r="E141" s="87">
        <v>0</v>
      </c>
      <c r="F141" s="86">
        <v>0</v>
      </c>
      <c r="G141" s="88">
        <v>0</v>
      </c>
      <c r="H141" s="80"/>
    </row>
    <row r="142" spans="1:8" ht="12" customHeight="1">
      <c r="A142" s="85" t="s">
        <v>350</v>
      </c>
      <c r="B142" s="86">
        <v>0</v>
      </c>
      <c r="C142" s="87">
        <v>0</v>
      </c>
      <c r="D142" s="86">
        <v>0</v>
      </c>
      <c r="E142" s="87">
        <v>0</v>
      </c>
      <c r="F142" s="86">
        <v>0</v>
      </c>
      <c r="G142" s="88">
        <v>0</v>
      </c>
      <c r="H142" s="80"/>
    </row>
    <row r="143" spans="1:8" ht="12" customHeight="1">
      <c r="A143" s="85" t="s">
        <v>351</v>
      </c>
      <c r="B143" s="86">
        <v>0</v>
      </c>
      <c r="C143" s="87">
        <v>0</v>
      </c>
      <c r="D143" s="86">
        <v>0</v>
      </c>
      <c r="E143" s="87">
        <v>0</v>
      </c>
      <c r="F143" s="86">
        <v>0</v>
      </c>
      <c r="G143" s="88">
        <v>0</v>
      </c>
      <c r="H143" s="80"/>
    </row>
    <row r="144" spans="1:8" ht="12" customHeight="1">
      <c r="A144" s="85" t="s">
        <v>352</v>
      </c>
      <c r="B144" s="86">
        <v>25342094.25</v>
      </c>
      <c r="C144" s="87">
        <v>0</v>
      </c>
      <c r="D144" s="86">
        <v>25342094.25</v>
      </c>
      <c r="E144" s="87">
        <v>25300000</v>
      </c>
      <c r="F144" s="86">
        <v>25300000</v>
      </c>
      <c r="G144" s="88">
        <v>42094.25</v>
      </c>
      <c r="H144" s="80"/>
    </row>
    <row r="145" spans="1:8" ht="12" customHeight="1">
      <c r="A145" s="85" t="s">
        <v>353</v>
      </c>
      <c r="B145" s="86">
        <v>0</v>
      </c>
      <c r="C145" s="87">
        <v>0</v>
      </c>
      <c r="D145" s="86">
        <v>0</v>
      </c>
      <c r="E145" s="87">
        <v>0</v>
      </c>
      <c r="F145" s="86">
        <v>0</v>
      </c>
      <c r="G145" s="88">
        <v>0</v>
      </c>
      <c r="H145" s="80"/>
    </row>
    <row r="146" spans="1:8" ht="12" customHeight="1">
      <c r="A146" s="85" t="s">
        <v>354</v>
      </c>
      <c r="B146" s="86">
        <v>0</v>
      </c>
      <c r="C146" s="87">
        <v>0</v>
      </c>
      <c r="D146" s="86">
        <v>0</v>
      </c>
      <c r="E146" s="87">
        <v>0</v>
      </c>
      <c r="F146" s="86">
        <v>0</v>
      </c>
      <c r="G146" s="88">
        <v>0</v>
      </c>
      <c r="H146" s="80"/>
    </row>
    <row r="147" spans="1:8" ht="12" customHeight="1">
      <c r="A147" s="85" t="s">
        <v>355</v>
      </c>
      <c r="B147" s="86">
        <v>0</v>
      </c>
      <c r="C147" s="87">
        <v>0</v>
      </c>
      <c r="D147" s="86">
        <v>0</v>
      </c>
      <c r="E147" s="87">
        <v>0</v>
      </c>
      <c r="F147" s="86">
        <v>0</v>
      </c>
      <c r="G147" s="88">
        <v>0</v>
      </c>
      <c r="H147" s="80"/>
    </row>
    <row r="148" spans="1:8" s="48" customFormat="1" ht="12" customHeight="1">
      <c r="A148" s="81" t="s">
        <v>356</v>
      </c>
      <c r="B148" s="82">
        <v>8711414936</v>
      </c>
      <c r="C148" s="83">
        <v>560128487.24</v>
      </c>
      <c r="D148" s="82">
        <v>9271543423.24</v>
      </c>
      <c r="E148" s="83">
        <v>9271543423.24</v>
      </c>
      <c r="F148" s="82">
        <v>9271543423.24</v>
      </c>
      <c r="G148" s="84">
        <v>0</v>
      </c>
      <c r="H148" s="80"/>
    </row>
    <row r="149" spans="1:8" ht="12" customHeight="1">
      <c r="A149" s="85" t="s">
        <v>357</v>
      </c>
      <c r="B149" s="86">
        <v>0</v>
      </c>
      <c r="C149" s="87">
        <v>0</v>
      </c>
      <c r="D149" s="86">
        <v>0</v>
      </c>
      <c r="E149" s="87">
        <v>0</v>
      </c>
      <c r="F149" s="86">
        <v>0</v>
      </c>
      <c r="G149" s="88">
        <v>0</v>
      </c>
      <c r="H149" s="80"/>
    </row>
    <row r="150" spans="1:8" ht="12" customHeight="1">
      <c r="A150" s="85" t="s">
        <v>358</v>
      </c>
      <c r="B150" s="86">
        <v>8711414936</v>
      </c>
      <c r="C150" s="87">
        <v>428594949</v>
      </c>
      <c r="D150" s="86">
        <v>9140009885</v>
      </c>
      <c r="E150" s="87">
        <v>9140009885</v>
      </c>
      <c r="F150" s="86">
        <v>9140009885</v>
      </c>
      <c r="G150" s="88">
        <v>0</v>
      </c>
      <c r="H150" s="80"/>
    </row>
    <row r="151" spans="1:8" ht="12" customHeight="1">
      <c r="A151" s="85" t="s">
        <v>359</v>
      </c>
      <c r="B151" s="86">
        <v>0</v>
      </c>
      <c r="C151" s="87">
        <v>131533538.24000001</v>
      </c>
      <c r="D151" s="86">
        <v>131533538.24000001</v>
      </c>
      <c r="E151" s="87">
        <v>131533538.24000001</v>
      </c>
      <c r="F151" s="86">
        <v>131533538.24000001</v>
      </c>
      <c r="G151" s="88">
        <v>0</v>
      </c>
      <c r="H151" s="80"/>
    </row>
    <row r="152" spans="1:8" s="48" customFormat="1" ht="12" customHeight="1">
      <c r="A152" s="81" t="s">
        <v>360</v>
      </c>
      <c r="B152" s="82">
        <v>492923365.45</v>
      </c>
      <c r="C152" s="83">
        <v>-149515246.76999998</v>
      </c>
      <c r="D152" s="82">
        <v>343408118.68</v>
      </c>
      <c r="E152" s="83">
        <v>330936545.28999996</v>
      </c>
      <c r="F152" s="82">
        <v>330936545.28999996</v>
      </c>
      <c r="G152" s="84">
        <v>12471573.389999988</v>
      </c>
      <c r="H152" s="80"/>
    </row>
    <row r="153" spans="1:8" ht="12" customHeight="1">
      <c r="A153" s="85" t="s">
        <v>361</v>
      </c>
      <c r="B153" s="86">
        <v>174456737.59</v>
      </c>
      <c r="C153" s="87">
        <v>448.80000000447035</v>
      </c>
      <c r="D153" s="86">
        <v>174457186.39</v>
      </c>
      <c r="E153" s="87">
        <v>174457186.39</v>
      </c>
      <c r="F153" s="86">
        <v>174457186.39</v>
      </c>
      <c r="G153" s="88">
        <v>0</v>
      </c>
      <c r="H153" s="80"/>
    </row>
    <row r="154" spans="1:8" ht="12" customHeight="1">
      <c r="A154" s="85" t="s">
        <v>362</v>
      </c>
      <c r="B154" s="86">
        <v>208847676.17</v>
      </c>
      <c r="C154" s="87">
        <v>-40515695.56999999</v>
      </c>
      <c r="D154" s="86">
        <v>168331980.6</v>
      </c>
      <c r="E154" s="87">
        <v>156479358.9</v>
      </c>
      <c r="F154" s="86">
        <v>156479358.9</v>
      </c>
      <c r="G154" s="88">
        <v>11852621.699999988</v>
      </c>
      <c r="H154" s="80"/>
    </row>
    <row r="155" spans="1:8" ht="12" customHeight="1">
      <c r="A155" s="85" t="s">
        <v>363</v>
      </c>
      <c r="B155" s="86">
        <v>0</v>
      </c>
      <c r="C155" s="87">
        <v>0</v>
      </c>
      <c r="D155" s="86">
        <v>0</v>
      </c>
      <c r="E155" s="87">
        <v>0</v>
      </c>
      <c r="F155" s="86">
        <v>0</v>
      </c>
      <c r="G155" s="88">
        <v>0</v>
      </c>
      <c r="H155" s="80"/>
    </row>
    <row r="156" spans="1:8" ht="12" customHeight="1">
      <c r="A156" s="85" t="s">
        <v>364</v>
      </c>
      <c r="B156" s="86">
        <v>0</v>
      </c>
      <c r="C156" s="87">
        <v>0</v>
      </c>
      <c r="D156" s="86">
        <v>0</v>
      </c>
      <c r="E156" s="87">
        <v>0</v>
      </c>
      <c r="F156" s="86">
        <v>0</v>
      </c>
      <c r="G156" s="88">
        <v>0</v>
      </c>
      <c r="H156" s="80"/>
    </row>
    <row r="157" spans="1:8" ht="12" customHeight="1">
      <c r="A157" s="85" t="s">
        <v>365</v>
      </c>
      <c r="B157" s="86">
        <v>0</v>
      </c>
      <c r="C157" s="87">
        <v>0</v>
      </c>
      <c r="D157" s="86">
        <v>0</v>
      </c>
      <c r="E157" s="87">
        <v>0</v>
      </c>
      <c r="F157" s="86">
        <v>0</v>
      </c>
      <c r="G157" s="88">
        <v>0</v>
      </c>
      <c r="H157" s="80"/>
    </row>
    <row r="158" spans="1:8" ht="12" customHeight="1">
      <c r="A158" s="85" t="s">
        <v>366</v>
      </c>
      <c r="B158" s="86">
        <v>0</v>
      </c>
      <c r="C158" s="87">
        <v>0</v>
      </c>
      <c r="D158" s="86">
        <v>0</v>
      </c>
      <c r="E158" s="87">
        <v>0</v>
      </c>
      <c r="F158" s="86">
        <v>0</v>
      </c>
      <c r="G158" s="88">
        <v>0</v>
      </c>
      <c r="H158" s="80"/>
    </row>
    <row r="159" spans="1:8" ht="12" customHeight="1">
      <c r="A159" s="85" t="s">
        <v>367</v>
      </c>
      <c r="B159" s="86">
        <v>109618951.69</v>
      </c>
      <c r="C159" s="87">
        <v>-109000000</v>
      </c>
      <c r="D159" s="86">
        <v>618951.69</v>
      </c>
      <c r="E159" s="87">
        <v>0</v>
      </c>
      <c r="F159" s="86">
        <v>0</v>
      </c>
      <c r="G159" s="88">
        <v>618951.69</v>
      </c>
      <c r="H159" s="80"/>
    </row>
    <row r="160" spans="1:7" ht="12" customHeight="1">
      <c r="A160" s="94"/>
      <c r="B160" s="95"/>
      <c r="C160" s="96"/>
      <c r="D160" s="95"/>
      <c r="E160" s="96"/>
      <c r="F160" s="95"/>
      <c r="G160" s="97"/>
    </row>
    <row r="161" spans="1:7" ht="12" customHeight="1">
      <c r="A161" s="98" t="s">
        <v>288</v>
      </c>
      <c r="B161" s="99">
        <v>61806070437.909996</v>
      </c>
      <c r="C161" s="100">
        <v>7887116881.870004</v>
      </c>
      <c r="D161" s="99">
        <v>69693187319.78003</v>
      </c>
      <c r="E161" s="100">
        <v>69476624343.28003</v>
      </c>
      <c r="F161" s="99">
        <v>68617592057.720024</v>
      </c>
      <c r="G161" s="101">
        <v>216562976.50000033</v>
      </c>
    </row>
    <row r="162" spans="1:7" ht="12" customHeight="1">
      <c r="A162" s="102"/>
      <c r="B162" s="102"/>
      <c r="C162" s="102"/>
      <c r="D162" s="102"/>
      <c r="E162" s="102"/>
      <c r="F162" s="102"/>
      <c r="G162" s="102"/>
    </row>
    <row r="163" ht="12" customHeight="1"/>
    <row r="164" ht="12" customHeight="1"/>
    <row r="165" ht="12" customHeight="1"/>
    <row r="166" ht="12" customHeight="1"/>
  </sheetData>
  <mergeCells count="10">
    <mergeCell ref="A8:G8"/>
    <mergeCell ref="A9:A10"/>
    <mergeCell ref="B9:F9"/>
    <mergeCell ref="G9:G10"/>
    <mergeCell ref="A1:G1"/>
    <mergeCell ref="A2:G2"/>
    <mergeCell ref="A3:G3"/>
    <mergeCell ref="A5:G5"/>
    <mergeCell ref="A6:G6"/>
    <mergeCell ref="A7:G7"/>
  </mergeCells>
  <printOptions horizontalCentered="1"/>
  <pageMargins left="0.708661417322835" right="0.708661417322835" top="0.748031496062992" bottom="0.748031496062992" header="0.31496062992126" footer="0.31496062992126"/>
  <pageSetup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E9239-8C46-B44B-BE21-F4BE39698E9A}">
  <sheetPr>
    <tabColor rgb="FFC00000"/>
  </sheetPr>
  <dimension ref="A1:H86"/>
  <sheetViews>
    <sheetView zoomScale="120" zoomScaleNormal="120" workbookViewId="0" topLeftCell="A84">
      <selection activeCell="A8" sqref="A8:G8"/>
    </sheetView>
  </sheetViews>
  <sheetFormatPr defaultColWidth="11.50390625" defaultRowHeight="15.75"/>
  <cols>
    <col min="1" max="1" width="44.50390625" style="38" customWidth="1"/>
    <col min="2" max="7" width="11.50390625" style="38" customWidth="1"/>
    <col min="8" max="16384" width="11.50390625" style="38" customWidth="1"/>
  </cols>
  <sheetData>
    <row r="1" spans="1:7" s="34" customFormat="1" ht="13.5" customHeight="1">
      <c r="A1" s="246" t="s">
        <v>369</v>
      </c>
      <c r="B1" s="246"/>
      <c r="C1" s="246"/>
      <c r="D1" s="246"/>
      <c r="E1" s="246"/>
      <c r="F1" s="246"/>
      <c r="G1" s="246"/>
    </row>
    <row r="2" spans="1:8" s="34" customFormat="1" ht="15.75">
      <c r="A2" s="247" t="s">
        <v>92</v>
      </c>
      <c r="B2" s="247"/>
      <c r="C2" s="247"/>
      <c r="D2" s="247"/>
      <c r="E2" s="247"/>
      <c r="F2" s="247"/>
      <c r="G2" s="247"/>
      <c r="H2" s="35"/>
    </row>
    <row r="3" spans="1:8" s="34" customFormat="1" ht="15.75">
      <c r="A3" s="247" t="s">
        <v>93</v>
      </c>
      <c r="B3" s="247"/>
      <c r="C3" s="247"/>
      <c r="D3" s="247"/>
      <c r="E3" s="247"/>
      <c r="F3" s="247"/>
      <c r="G3" s="247"/>
      <c r="H3" s="35"/>
    </row>
    <row r="4" spans="1:8" s="34" customFormat="1" ht="5" customHeight="1">
      <c r="A4" s="36"/>
      <c r="B4" s="36"/>
      <c r="C4" s="36"/>
      <c r="D4" s="36"/>
      <c r="E4" s="37"/>
      <c r="F4" s="37"/>
      <c r="G4" s="37"/>
      <c r="H4" s="35"/>
    </row>
    <row r="5" spans="1:7" ht="15.75">
      <c r="A5" s="271" t="s">
        <v>94</v>
      </c>
      <c r="B5" s="272"/>
      <c r="C5" s="272"/>
      <c r="D5" s="272"/>
      <c r="E5" s="272"/>
      <c r="F5" s="272"/>
      <c r="G5" s="273"/>
    </row>
    <row r="6" spans="1:7" ht="15.75">
      <c r="A6" s="266" t="s">
        <v>370</v>
      </c>
      <c r="B6" s="267"/>
      <c r="C6" s="267"/>
      <c r="D6" s="267"/>
      <c r="E6" s="267"/>
      <c r="F6" s="267"/>
      <c r="G6" s="268"/>
    </row>
    <row r="7" spans="1:7" ht="15.75">
      <c r="A7" s="266" t="s">
        <v>96</v>
      </c>
      <c r="B7" s="267"/>
      <c r="C7" s="267"/>
      <c r="D7" s="267"/>
      <c r="E7" s="267"/>
      <c r="F7" s="267"/>
      <c r="G7" s="268"/>
    </row>
    <row r="8" spans="1:7" ht="15.75">
      <c r="A8" s="266" t="s">
        <v>97</v>
      </c>
      <c r="B8" s="267"/>
      <c r="C8" s="267"/>
      <c r="D8" s="267"/>
      <c r="E8" s="267"/>
      <c r="F8" s="267"/>
      <c r="G8" s="268"/>
    </row>
    <row r="9" spans="1:7" ht="15" customHeight="1">
      <c r="A9" s="244" t="s">
        <v>98</v>
      </c>
      <c r="B9" s="244" t="s">
        <v>99</v>
      </c>
      <c r="C9" s="244"/>
      <c r="D9" s="244"/>
      <c r="E9" s="244"/>
      <c r="F9" s="244"/>
      <c r="G9" s="269" t="s">
        <v>371</v>
      </c>
    </row>
    <row r="10" spans="1:7" ht="21" customHeight="1">
      <c r="A10" s="244"/>
      <c r="B10" s="40" t="s">
        <v>101</v>
      </c>
      <c r="C10" s="40" t="s">
        <v>291</v>
      </c>
      <c r="D10" s="40" t="s">
        <v>292</v>
      </c>
      <c r="E10" s="40" t="s">
        <v>10</v>
      </c>
      <c r="F10" s="40" t="s">
        <v>102</v>
      </c>
      <c r="G10" s="270"/>
    </row>
    <row r="11" spans="1:7" ht="15.75">
      <c r="A11" s="103"/>
      <c r="B11" s="104"/>
      <c r="C11" s="105"/>
      <c r="D11" s="104"/>
      <c r="E11" s="105"/>
      <c r="F11" s="104"/>
      <c r="G11" s="106"/>
    </row>
    <row r="12" spans="1:8" s="48" customFormat="1" ht="14.5" customHeight="1">
      <c r="A12" s="107" t="s">
        <v>372</v>
      </c>
      <c r="B12" s="108">
        <v>23301306521</v>
      </c>
      <c r="C12" s="73">
        <v>-347340144.30000234</v>
      </c>
      <c r="D12" s="108">
        <v>22953966376.7</v>
      </c>
      <c r="E12" s="73">
        <v>22801231119.050003</v>
      </c>
      <c r="F12" s="108">
        <v>22409275951.95</v>
      </c>
      <c r="G12" s="109">
        <v>152735257.64999998</v>
      </c>
      <c r="H12" s="47"/>
    </row>
    <row r="13" spans="1:8" s="48" customFormat="1" ht="15.75">
      <c r="A13" s="110" t="s">
        <v>373</v>
      </c>
      <c r="B13" s="82">
        <v>8308150232.339999</v>
      </c>
      <c r="C13" s="83">
        <v>1268811439.1899986</v>
      </c>
      <c r="D13" s="82">
        <v>9576961671.53</v>
      </c>
      <c r="E13" s="83">
        <v>9536452386.490002</v>
      </c>
      <c r="F13" s="82">
        <v>9328692800.699999</v>
      </c>
      <c r="G13" s="84">
        <v>40509285.03999999</v>
      </c>
      <c r="H13" s="47"/>
    </row>
    <row r="14" spans="1:8" ht="15.75">
      <c r="A14" s="111" t="s">
        <v>374</v>
      </c>
      <c r="B14" s="86">
        <v>679201685.86</v>
      </c>
      <c r="C14" s="87">
        <v>-7.450580596923828E-09</v>
      </c>
      <c r="D14" s="86">
        <v>679201685.86</v>
      </c>
      <c r="E14" s="87">
        <v>679201685.86</v>
      </c>
      <c r="F14" s="86">
        <v>679201685.86</v>
      </c>
      <c r="G14" s="88">
        <v>0</v>
      </c>
      <c r="H14" s="47"/>
    </row>
    <row r="15" spans="1:8" ht="15.75">
      <c r="A15" s="111" t="s">
        <v>375</v>
      </c>
      <c r="B15" s="86">
        <v>2460363444.1799994</v>
      </c>
      <c r="C15" s="87">
        <v>-12572870.74000001</v>
      </c>
      <c r="D15" s="86">
        <v>2447790573.4400005</v>
      </c>
      <c r="E15" s="87">
        <v>2447790573.4400005</v>
      </c>
      <c r="F15" s="86">
        <v>2444950806</v>
      </c>
      <c r="G15" s="88">
        <v>0</v>
      </c>
      <c r="H15" s="47"/>
    </row>
    <row r="16" spans="1:8" ht="15.75">
      <c r="A16" s="111" t="s">
        <v>376</v>
      </c>
      <c r="B16" s="86">
        <v>906689313.0800003</v>
      </c>
      <c r="C16" s="87">
        <v>150729691.23999995</v>
      </c>
      <c r="D16" s="86">
        <v>1057419004.3200002</v>
      </c>
      <c r="E16" s="87">
        <v>1041655880.9700001</v>
      </c>
      <c r="F16" s="86">
        <v>1014914064.14</v>
      </c>
      <c r="G16" s="88">
        <v>15763123.350000001</v>
      </c>
      <c r="H16" s="47"/>
    </row>
    <row r="17" spans="1:8" ht="15.75">
      <c r="A17" s="111" t="s">
        <v>377</v>
      </c>
      <c r="B17" s="86">
        <v>0</v>
      </c>
      <c r="C17" s="87">
        <v>0</v>
      </c>
      <c r="D17" s="86">
        <v>0</v>
      </c>
      <c r="E17" s="87">
        <v>0</v>
      </c>
      <c r="F17" s="86">
        <v>0</v>
      </c>
      <c r="G17" s="88">
        <v>0</v>
      </c>
      <c r="H17" s="47"/>
    </row>
    <row r="18" spans="1:8" ht="15.75">
      <c r="A18" s="111" t="s">
        <v>378</v>
      </c>
      <c r="B18" s="86">
        <v>1176690701.6799998</v>
      </c>
      <c r="C18" s="87">
        <v>1828194453.119999</v>
      </c>
      <c r="D18" s="86">
        <v>3004885154.800001</v>
      </c>
      <c r="E18" s="87">
        <v>2993777615.990001</v>
      </c>
      <c r="F18" s="86">
        <v>2823807216.700001</v>
      </c>
      <c r="G18" s="88">
        <v>11107538.809999997</v>
      </c>
      <c r="H18" s="47"/>
    </row>
    <row r="19" spans="1:8" ht="15.75">
      <c r="A19" s="111" t="s">
        <v>379</v>
      </c>
      <c r="B19" s="86">
        <v>0</v>
      </c>
      <c r="C19" s="87">
        <v>0</v>
      </c>
      <c r="D19" s="86">
        <v>0</v>
      </c>
      <c r="E19" s="87">
        <v>0</v>
      </c>
      <c r="F19" s="86">
        <v>0</v>
      </c>
      <c r="G19" s="88">
        <v>0</v>
      </c>
      <c r="H19" s="47"/>
    </row>
    <row r="20" spans="1:8" ht="15.75">
      <c r="A20" s="111" t="s">
        <v>380</v>
      </c>
      <c r="B20" s="86">
        <v>3069856928.1600003</v>
      </c>
      <c r="C20" s="87">
        <v>-697539834.4300003</v>
      </c>
      <c r="D20" s="86">
        <v>2372317093.7299995</v>
      </c>
      <c r="E20" s="87">
        <v>2358678470.85</v>
      </c>
      <c r="F20" s="86">
        <v>2350470868.62</v>
      </c>
      <c r="G20" s="88">
        <v>13638622.879999999</v>
      </c>
      <c r="H20" s="47"/>
    </row>
    <row r="21" spans="1:8" ht="15.75">
      <c r="A21" s="111" t="s">
        <v>381</v>
      </c>
      <c r="B21" s="86">
        <v>15348159.38</v>
      </c>
      <c r="C21" s="87">
        <v>9.313225746154785E-10</v>
      </c>
      <c r="D21" s="86">
        <v>15348159.38</v>
      </c>
      <c r="E21" s="87">
        <v>15348159.38</v>
      </c>
      <c r="F21" s="86">
        <v>15348159.38</v>
      </c>
      <c r="G21" s="88">
        <v>0</v>
      </c>
      <c r="H21" s="47"/>
    </row>
    <row r="22" spans="1:8" ht="15.75">
      <c r="A22" s="112"/>
      <c r="B22" s="86"/>
      <c r="C22" s="87"/>
      <c r="D22" s="86"/>
      <c r="E22" s="87"/>
      <c r="F22" s="86"/>
      <c r="G22" s="88"/>
      <c r="H22" s="47"/>
    </row>
    <row r="23" spans="1:8" s="48" customFormat="1" ht="15.75">
      <c r="A23" s="110" t="s">
        <v>382</v>
      </c>
      <c r="B23" s="82">
        <v>8029690109.289998</v>
      </c>
      <c r="C23" s="83">
        <v>-747685177.4199998</v>
      </c>
      <c r="D23" s="82">
        <v>7282004931.870001</v>
      </c>
      <c r="E23" s="83">
        <v>7233020098.7</v>
      </c>
      <c r="F23" s="82">
        <v>7089099913.61</v>
      </c>
      <c r="G23" s="84">
        <v>48984833.17</v>
      </c>
      <c r="H23" s="47"/>
    </row>
    <row r="24" spans="1:8" ht="15.75">
      <c r="A24" s="111" t="s">
        <v>383</v>
      </c>
      <c r="B24" s="86">
        <v>152135329.60999995</v>
      </c>
      <c r="C24" s="87">
        <v>-7540945.490000009</v>
      </c>
      <c r="D24" s="86">
        <v>144594384.12000003</v>
      </c>
      <c r="E24" s="87">
        <v>138526624.82999995</v>
      </c>
      <c r="F24" s="86">
        <v>136291211.7</v>
      </c>
      <c r="G24" s="88">
        <v>6067759.290000001</v>
      </c>
      <c r="H24" s="47"/>
    </row>
    <row r="25" spans="1:8" ht="15.75">
      <c r="A25" s="111" t="s">
        <v>384</v>
      </c>
      <c r="B25" s="86">
        <v>386302960.11</v>
      </c>
      <c r="C25" s="87">
        <v>-198757300.04000008</v>
      </c>
      <c r="D25" s="86">
        <v>187545660.0699999</v>
      </c>
      <c r="E25" s="87">
        <v>187520449.9899999</v>
      </c>
      <c r="F25" s="86">
        <v>160147748.4199999</v>
      </c>
      <c r="G25" s="88">
        <v>25210.079999999958</v>
      </c>
      <c r="H25" s="47"/>
    </row>
    <row r="26" spans="1:8" ht="15.75">
      <c r="A26" s="111" t="s">
        <v>385</v>
      </c>
      <c r="B26" s="86">
        <v>1618527661.1299984</v>
      </c>
      <c r="C26" s="87">
        <v>-730787304.7599998</v>
      </c>
      <c r="D26" s="86">
        <v>887740356.3699999</v>
      </c>
      <c r="E26" s="87">
        <v>887740356.3699999</v>
      </c>
      <c r="F26" s="86">
        <v>839143870.8099998</v>
      </c>
      <c r="G26" s="88">
        <v>0</v>
      </c>
      <c r="H26" s="47"/>
    </row>
    <row r="27" spans="1:8" ht="15.75">
      <c r="A27" s="111" t="s">
        <v>386</v>
      </c>
      <c r="B27" s="86">
        <v>190656214.29000002</v>
      </c>
      <c r="C27" s="87">
        <v>55737972.20999999</v>
      </c>
      <c r="D27" s="86">
        <v>246394186.4999999</v>
      </c>
      <c r="E27" s="87">
        <v>228908870.49999988</v>
      </c>
      <c r="F27" s="86">
        <v>226023204.83999988</v>
      </c>
      <c r="G27" s="88">
        <v>17485316</v>
      </c>
      <c r="H27" s="47"/>
    </row>
    <row r="28" spans="1:8" ht="15.75">
      <c r="A28" s="111" t="s">
        <v>387</v>
      </c>
      <c r="B28" s="86">
        <v>5062836075.7699995</v>
      </c>
      <c r="C28" s="87">
        <v>40513910.860000074</v>
      </c>
      <c r="D28" s="86">
        <v>5103349986.63</v>
      </c>
      <c r="E28" s="87">
        <v>5103349986.63</v>
      </c>
      <c r="F28" s="86">
        <v>5046193511.03</v>
      </c>
      <c r="G28" s="88">
        <v>0</v>
      </c>
      <c r="H28" s="47"/>
    </row>
    <row r="29" spans="1:8" ht="15.75">
      <c r="A29" s="111" t="s">
        <v>388</v>
      </c>
      <c r="B29" s="86">
        <v>619231868.3800001</v>
      </c>
      <c r="C29" s="87">
        <v>93148489.79999991</v>
      </c>
      <c r="D29" s="86">
        <v>712380358.18</v>
      </c>
      <c r="E29" s="87">
        <v>686973810.38</v>
      </c>
      <c r="F29" s="86">
        <v>681300366.8100001</v>
      </c>
      <c r="G29" s="88">
        <v>25406547.800000004</v>
      </c>
      <c r="H29" s="47"/>
    </row>
    <row r="30" spans="1:8" ht="15.75">
      <c r="A30" s="111" t="s">
        <v>389</v>
      </c>
      <c r="B30" s="86">
        <v>0</v>
      </c>
      <c r="C30" s="87">
        <v>0</v>
      </c>
      <c r="D30" s="86">
        <v>0</v>
      </c>
      <c r="E30" s="87">
        <v>0</v>
      </c>
      <c r="F30" s="86">
        <v>0</v>
      </c>
      <c r="G30" s="88">
        <v>0</v>
      </c>
      <c r="H30" s="47"/>
    </row>
    <row r="31" spans="1:8" ht="15.75">
      <c r="A31" s="112"/>
      <c r="B31" s="86"/>
      <c r="C31" s="87"/>
      <c r="D31" s="86"/>
      <c r="E31" s="87"/>
      <c r="F31" s="86"/>
      <c r="G31" s="88"/>
      <c r="H31" s="47"/>
    </row>
    <row r="32" spans="1:8" s="48" customFormat="1" ht="15.75">
      <c r="A32" s="110" t="s">
        <v>390</v>
      </c>
      <c r="B32" s="82">
        <v>998645329.55</v>
      </c>
      <c r="C32" s="83">
        <v>-41997780.46000012</v>
      </c>
      <c r="D32" s="82">
        <v>956647549.09</v>
      </c>
      <c r="E32" s="83">
        <v>894161799.4699999</v>
      </c>
      <c r="F32" s="82">
        <v>854816492.0699999</v>
      </c>
      <c r="G32" s="84">
        <v>62485749.620000005</v>
      </c>
      <c r="H32" s="47"/>
    </row>
    <row r="33" spans="1:8" ht="15" customHeight="1">
      <c r="A33" s="113" t="s">
        <v>391</v>
      </c>
      <c r="B33" s="86">
        <v>196738941.00999993</v>
      </c>
      <c r="C33" s="87">
        <v>40524060.92000002</v>
      </c>
      <c r="D33" s="86">
        <v>237263001.93000007</v>
      </c>
      <c r="E33" s="87">
        <v>216188038.92999998</v>
      </c>
      <c r="F33" s="86">
        <v>212428666.67999995</v>
      </c>
      <c r="G33" s="88">
        <v>21074963</v>
      </c>
      <c r="H33" s="47"/>
    </row>
    <row r="34" spans="1:8" ht="15.75">
      <c r="A34" s="111" t="s">
        <v>392</v>
      </c>
      <c r="B34" s="86">
        <v>426518064.41999996</v>
      </c>
      <c r="C34" s="87">
        <v>-190427350.57000017</v>
      </c>
      <c r="D34" s="86">
        <v>236090713.85</v>
      </c>
      <c r="E34" s="87">
        <v>199729927.23000002</v>
      </c>
      <c r="F34" s="86">
        <v>185067162.57000002</v>
      </c>
      <c r="G34" s="88">
        <v>36360786.620000005</v>
      </c>
      <c r="H34" s="47"/>
    </row>
    <row r="35" spans="1:8" ht="15.75">
      <c r="A35" s="111" t="s">
        <v>393</v>
      </c>
      <c r="B35" s="86">
        <v>0</v>
      </c>
      <c r="C35" s="87">
        <v>0</v>
      </c>
      <c r="D35" s="86">
        <v>0</v>
      </c>
      <c r="E35" s="87">
        <v>0</v>
      </c>
      <c r="F35" s="86">
        <v>0</v>
      </c>
      <c r="G35" s="88">
        <v>0</v>
      </c>
      <c r="H35" s="47"/>
    </row>
    <row r="36" spans="1:8" ht="15.75">
      <c r="A36" s="111" t="s">
        <v>394</v>
      </c>
      <c r="B36" s="86">
        <v>0</v>
      </c>
      <c r="C36" s="87">
        <v>0</v>
      </c>
      <c r="D36" s="86">
        <v>0</v>
      </c>
      <c r="E36" s="87">
        <v>0</v>
      </c>
      <c r="F36" s="86">
        <v>0</v>
      </c>
      <c r="G36" s="88">
        <v>0</v>
      </c>
      <c r="H36" s="47"/>
    </row>
    <row r="37" spans="1:8" ht="15.75">
      <c r="A37" s="111" t="s">
        <v>395</v>
      </c>
      <c r="B37" s="86">
        <v>110484812.06</v>
      </c>
      <c r="C37" s="87">
        <v>74564363.29000002</v>
      </c>
      <c r="D37" s="86">
        <v>185049175.35</v>
      </c>
      <c r="E37" s="87">
        <v>185049175.35</v>
      </c>
      <c r="F37" s="86">
        <v>180337064.35</v>
      </c>
      <c r="G37" s="88">
        <v>0</v>
      </c>
      <c r="H37" s="47"/>
    </row>
    <row r="38" spans="1:8" ht="15.75">
      <c r="A38" s="111" t="s">
        <v>396</v>
      </c>
      <c r="B38" s="86">
        <v>0</v>
      </c>
      <c r="C38" s="87">
        <v>0</v>
      </c>
      <c r="D38" s="86">
        <v>0</v>
      </c>
      <c r="E38" s="87">
        <v>0</v>
      </c>
      <c r="F38" s="86">
        <v>0</v>
      </c>
      <c r="G38" s="88">
        <v>0</v>
      </c>
      <c r="H38" s="47"/>
    </row>
    <row r="39" spans="1:8" ht="15.75">
      <c r="A39" s="111" t="s">
        <v>397</v>
      </c>
      <c r="B39" s="86">
        <v>252878392.37000006</v>
      </c>
      <c r="C39" s="87">
        <v>32762040.060000014</v>
      </c>
      <c r="D39" s="86">
        <v>285640432.42999995</v>
      </c>
      <c r="E39" s="87">
        <v>280590432.42999995</v>
      </c>
      <c r="F39" s="86">
        <v>264629372.93999997</v>
      </c>
      <c r="G39" s="88">
        <v>5050000</v>
      </c>
      <c r="H39" s="47"/>
    </row>
    <row r="40" spans="1:8" ht="15.75">
      <c r="A40" s="111" t="s">
        <v>398</v>
      </c>
      <c r="B40" s="86">
        <v>4613808.32</v>
      </c>
      <c r="C40" s="87">
        <v>383326.07999999996</v>
      </c>
      <c r="D40" s="86">
        <v>4997134.4</v>
      </c>
      <c r="E40" s="87">
        <v>4997134.4</v>
      </c>
      <c r="F40" s="86">
        <v>4847134.4</v>
      </c>
      <c r="G40" s="88">
        <v>0</v>
      </c>
      <c r="H40" s="47"/>
    </row>
    <row r="41" spans="1:8" ht="15.75">
      <c r="A41" s="111" t="s">
        <v>399</v>
      </c>
      <c r="B41" s="86">
        <v>7411311.370000001</v>
      </c>
      <c r="C41" s="87">
        <v>195779.75999999978</v>
      </c>
      <c r="D41" s="86">
        <v>7607091.130000001</v>
      </c>
      <c r="E41" s="87">
        <v>7607091.130000001</v>
      </c>
      <c r="F41" s="86">
        <v>7507091.130000001</v>
      </c>
      <c r="G41" s="88">
        <v>0</v>
      </c>
      <c r="H41" s="47"/>
    </row>
    <row r="42" spans="1:8" ht="15.75">
      <c r="A42" s="112"/>
      <c r="B42" s="86"/>
      <c r="C42" s="87"/>
      <c r="D42" s="86"/>
      <c r="E42" s="87"/>
      <c r="F42" s="86"/>
      <c r="G42" s="88"/>
      <c r="H42" s="47"/>
    </row>
    <row r="43" spans="1:8" s="48" customFormat="1" ht="15.75">
      <c r="A43" s="110" t="s">
        <v>400</v>
      </c>
      <c r="B43" s="82">
        <v>5964820849.82</v>
      </c>
      <c r="C43" s="83">
        <v>-826468625.6100008</v>
      </c>
      <c r="D43" s="82">
        <v>5138352224.209999</v>
      </c>
      <c r="E43" s="83">
        <v>5137596834.389999</v>
      </c>
      <c r="F43" s="82">
        <v>5136666745.57</v>
      </c>
      <c r="G43" s="84">
        <v>755389.8200000003</v>
      </c>
      <c r="H43" s="47"/>
    </row>
    <row r="44" spans="1:8" ht="15.75">
      <c r="A44" s="111" t="s">
        <v>401</v>
      </c>
      <c r="B44" s="86">
        <v>0</v>
      </c>
      <c r="C44" s="87">
        <v>0</v>
      </c>
      <c r="D44" s="86">
        <v>0</v>
      </c>
      <c r="E44" s="87">
        <v>0</v>
      </c>
      <c r="F44" s="86">
        <v>0</v>
      </c>
      <c r="G44" s="88">
        <v>0</v>
      </c>
      <c r="H44" s="47"/>
    </row>
    <row r="45" spans="1:8" ht="15.75">
      <c r="A45" s="113" t="s">
        <v>402</v>
      </c>
      <c r="B45" s="86">
        <v>5611558806.75</v>
      </c>
      <c r="C45" s="87">
        <v>-481547091.02000093</v>
      </c>
      <c r="D45" s="86">
        <v>5130011715.73</v>
      </c>
      <c r="E45" s="87">
        <v>5130011715.73</v>
      </c>
      <c r="F45" s="86">
        <v>5129837016.73</v>
      </c>
      <c r="G45" s="88">
        <v>0</v>
      </c>
      <c r="H45" s="47"/>
    </row>
    <row r="46" spans="1:8" ht="15.75">
      <c r="A46" s="111" t="s">
        <v>403</v>
      </c>
      <c r="B46" s="86">
        <v>0</v>
      </c>
      <c r="C46" s="87">
        <v>0</v>
      </c>
      <c r="D46" s="86">
        <v>0</v>
      </c>
      <c r="E46" s="87">
        <v>0</v>
      </c>
      <c r="F46" s="86">
        <v>0</v>
      </c>
      <c r="G46" s="88">
        <v>0</v>
      </c>
      <c r="H46" s="47"/>
    </row>
    <row r="47" spans="1:8" ht="15.75">
      <c r="A47" s="111" t="s">
        <v>404</v>
      </c>
      <c r="B47" s="86">
        <v>353262043.07</v>
      </c>
      <c r="C47" s="87">
        <v>-344921534.59</v>
      </c>
      <c r="D47" s="86">
        <v>8340508.48</v>
      </c>
      <c r="E47" s="87">
        <v>7585118.66</v>
      </c>
      <c r="F47" s="86">
        <v>6829728.84</v>
      </c>
      <c r="G47" s="88">
        <v>755389.8200000003</v>
      </c>
      <c r="H47" s="47"/>
    </row>
    <row r="48" spans="1:8" ht="15.75">
      <c r="A48" s="112"/>
      <c r="B48" s="86"/>
      <c r="C48" s="87"/>
      <c r="D48" s="86"/>
      <c r="E48" s="87"/>
      <c r="F48" s="86"/>
      <c r="G48" s="88"/>
      <c r="H48" s="47"/>
    </row>
    <row r="49" spans="1:8" s="48" customFormat="1" ht="15.75">
      <c r="A49" s="107" t="s">
        <v>405</v>
      </c>
      <c r="B49" s="82">
        <v>38504763916.91</v>
      </c>
      <c r="C49" s="83">
        <v>8234457026.169999</v>
      </c>
      <c r="D49" s="82">
        <v>46739220943.08002</v>
      </c>
      <c r="E49" s="83">
        <v>46675393224.23001</v>
      </c>
      <c r="F49" s="82">
        <v>46208316105.770004</v>
      </c>
      <c r="G49" s="84">
        <v>63827718.85000029</v>
      </c>
      <c r="H49" s="47"/>
    </row>
    <row r="50" spans="1:8" s="48" customFormat="1" ht="15.75">
      <c r="A50" s="110" t="s">
        <v>373</v>
      </c>
      <c r="B50" s="82">
        <v>272426325.25</v>
      </c>
      <c r="C50" s="83">
        <v>-5971864.049999997</v>
      </c>
      <c r="D50" s="82">
        <v>266454461.2</v>
      </c>
      <c r="E50" s="83">
        <v>260232152.19999996</v>
      </c>
      <c r="F50" s="82">
        <v>237358512.08</v>
      </c>
      <c r="G50" s="84">
        <v>6222308.999999998</v>
      </c>
      <c r="H50" s="47"/>
    </row>
    <row r="51" spans="1:8" ht="15.75">
      <c r="A51" s="111" t="s">
        <v>374</v>
      </c>
      <c r="B51" s="86">
        <v>0</v>
      </c>
      <c r="C51" s="87">
        <v>0</v>
      </c>
      <c r="D51" s="86">
        <v>0</v>
      </c>
      <c r="E51" s="87">
        <v>0</v>
      </c>
      <c r="F51" s="86">
        <v>0</v>
      </c>
      <c r="G51" s="88">
        <v>0</v>
      </c>
      <c r="H51" s="47"/>
    </row>
    <row r="52" spans="1:8" ht="15.75">
      <c r="A52" s="111" t="s">
        <v>375</v>
      </c>
      <c r="B52" s="86">
        <v>30454963.22</v>
      </c>
      <c r="C52" s="87">
        <v>39225709.779999994</v>
      </c>
      <c r="D52" s="86">
        <v>69680673</v>
      </c>
      <c r="E52" s="87">
        <v>69680673</v>
      </c>
      <c r="F52" s="86">
        <v>69680673</v>
      </c>
      <c r="G52" s="88">
        <v>0</v>
      </c>
      <c r="H52" s="47"/>
    </row>
    <row r="53" spans="1:8" ht="15.75">
      <c r="A53" s="111" t="s">
        <v>376</v>
      </c>
      <c r="B53" s="86">
        <v>420000</v>
      </c>
      <c r="C53" s="87">
        <v>8058830.880000001</v>
      </c>
      <c r="D53" s="86">
        <v>8478830.88</v>
      </c>
      <c r="E53" s="87">
        <v>2627904.37</v>
      </c>
      <c r="F53" s="86">
        <v>2151457.5700000003</v>
      </c>
      <c r="G53" s="88">
        <v>5850926.510000001</v>
      </c>
      <c r="H53" s="47"/>
    </row>
    <row r="54" spans="1:8" ht="15.75">
      <c r="A54" s="114" t="s">
        <v>377</v>
      </c>
      <c r="B54" s="91">
        <v>0</v>
      </c>
      <c r="C54" s="92">
        <v>0</v>
      </c>
      <c r="D54" s="91">
        <v>0</v>
      </c>
      <c r="E54" s="92">
        <v>0</v>
      </c>
      <c r="F54" s="91">
        <v>0</v>
      </c>
      <c r="G54" s="93">
        <v>0</v>
      </c>
      <c r="H54" s="47"/>
    </row>
    <row r="55" spans="1:8" ht="15.75">
      <c r="A55" s="111" t="s">
        <v>378</v>
      </c>
      <c r="B55" s="86">
        <v>30000000</v>
      </c>
      <c r="C55" s="87">
        <v>-28889241.929999992</v>
      </c>
      <c r="D55" s="86">
        <v>1110758.07</v>
      </c>
      <c r="E55" s="87">
        <v>1110240</v>
      </c>
      <c r="F55" s="86">
        <v>1110240</v>
      </c>
      <c r="G55" s="88">
        <v>518.07</v>
      </c>
      <c r="H55" s="47"/>
    </row>
    <row r="56" spans="1:8" ht="15.75">
      <c r="A56" s="111" t="s">
        <v>379</v>
      </c>
      <c r="B56" s="86">
        <v>0</v>
      </c>
      <c r="C56" s="87">
        <v>0</v>
      </c>
      <c r="D56" s="86">
        <v>0</v>
      </c>
      <c r="E56" s="87">
        <v>0</v>
      </c>
      <c r="F56" s="86">
        <v>0</v>
      </c>
      <c r="G56" s="88">
        <v>0</v>
      </c>
      <c r="H56" s="47"/>
    </row>
    <row r="57" spans="1:8" ht="15.75">
      <c r="A57" s="111" t="s">
        <v>380</v>
      </c>
      <c r="B57" s="86">
        <v>211551362.03</v>
      </c>
      <c r="C57" s="87">
        <v>-24367162.78</v>
      </c>
      <c r="D57" s="86">
        <v>187184199.25</v>
      </c>
      <c r="E57" s="87">
        <v>186813334.82999995</v>
      </c>
      <c r="F57" s="86">
        <v>164416141.51000002</v>
      </c>
      <c r="G57" s="88">
        <v>370864.41999999667</v>
      </c>
      <c r="H57" s="47"/>
    </row>
    <row r="58" spans="1:8" ht="15.75">
      <c r="A58" s="111" t="s">
        <v>381</v>
      </c>
      <c r="B58" s="86">
        <v>0</v>
      </c>
      <c r="C58" s="87">
        <v>0</v>
      </c>
      <c r="D58" s="86">
        <v>0</v>
      </c>
      <c r="E58" s="87">
        <v>0</v>
      </c>
      <c r="F58" s="86">
        <v>0</v>
      </c>
      <c r="G58" s="88">
        <v>0</v>
      </c>
      <c r="H58" s="47"/>
    </row>
    <row r="59" spans="1:8" ht="15.75">
      <c r="A59" s="112"/>
      <c r="B59" s="86"/>
      <c r="C59" s="87"/>
      <c r="D59" s="86"/>
      <c r="E59" s="87"/>
      <c r="F59" s="86"/>
      <c r="G59" s="88"/>
      <c r="H59" s="47"/>
    </row>
    <row r="60" spans="1:8" s="48" customFormat="1" ht="15.75">
      <c r="A60" s="110" t="s">
        <v>382</v>
      </c>
      <c r="B60" s="82">
        <v>28472868711.809998</v>
      </c>
      <c r="C60" s="83">
        <v>7514341420.69</v>
      </c>
      <c r="D60" s="82">
        <v>35987210132.50001</v>
      </c>
      <c r="E60" s="83">
        <v>35942076296.04</v>
      </c>
      <c r="F60" s="82">
        <v>35497872817.7</v>
      </c>
      <c r="G60" s="84">
        <v>45133836.460000314</v>
      </c>
      <c r="H60" s="47"/>
    </row>
    <row r="61" spans="1:8" ht="15.75">
      <c r="A61" s="111" t="s">
        <v>383</v>
      </c>
      <c r="B61" s="86">
        <v>393760566.27</v>
      </c>
      <c r="C61" s="87">
        <v>640588599.3199997</v>
      </c>
      <c r="D61" s="86">
        <v>1034349165.5899996</v>
      </c>
      <c r="E61" s="87">
        <v>1034036780.1499997</v>
      </c>
      <c r="F61" s="86">
        <v>1034036780.1499997</v>
      </c>
      <c r="G61" s="88">
        <v>312385.440000001</v>
      </c>
      <c r="H61" s="47"/>
    </row>
    <row r="62" spans="1:8" ht="15.75">
      <c r="A62" s="111" t="s">
        <v>384</v>
      </c>
      <c r="B62" s="86">
        <v>770753985.04</v>
      </c>
      <c r="C62" s="87">
        <v>370217665.2299998</v>
      </c>
      <c r="D62" s="86">
        <v>1140971650.27</v>
      </c>
      <c r="E62" s="87">
        <v>1140971650.27</v>
      </c>
      <c r="F62" s="86">
        <v>711406572.0800009</v>
      </c>
      <c r="G62" s="88">
        <v>0</v>
      </c>
      <c r="H62" s="47"/>
    </row>
    <row r="63" spans="1:8" ht="15.75">
      <c r="A63" s="111" t="s">
        <v>385</v>
      </c>
      <c r="B63" s="86">
        <v>5396550262</v>
      </c>
      <c r="C63" s="87">
        <v>2958265709.8699994</v>
      </c>
      <c r="D63" s="86">
        <v>8354815971.869999</v>
      </c>
      <c r="E63" s="87">
        <v>8342981803.439999</v>
      </c>
      <c r="F63" s="86">
        <v>8342981803.439999</v>
      </c>
      <c r="G63" s="88">
        <v>11834168.430000305</v>
      </c>
      <c r="H63" s="47"/>
    </row>
    <row r="64" spans="1:8" ht="15.75">
      <c r="A64" s="111" t="s">
        <v>386</v>
      </c>
      <c r="B64" s="86">
        <v>0</v>
      </c>
      <c r="C64" s="87">
        <v>14720000</v>
      </c>
      <c r="D64" s="86">
        <v>14720000</v>
      </c>
      <c r="E64" s="87">
        <v>12296000</v>
      </c>
      <c r="F64" s="86">
        <v>11229582.659999998</v>
      </c>
      <c r="G64" s="88">
        <v>2424000</v>
      </c>
      <c r="H64" s="47"/>
    </row>
    <row r="65" spans="1:8" ht="15.75">
      <c r="A65" s="111" t="s">
        <v>387</v>
      </c>
      <c r="B65" s="86">
        <v>21010665971</v>
      </c>
      <c r="C65" s="87">
        <v>3475655675.31</v>
      </c>
      <c r="D65" s="86">
        <v>24486321646.310005</v>
      </c>
      <c r="E65" s="87">
        <v>24460667119.29</v>
      </c>
      <c r="F65" s="86">
        <v>24453936880.7</v>
      </c>
      <c r="G65" s="88">
        <v>25654527.020000003</v>
      </c>
      <c r="H65" s="47"/>
    </row>
    <row r="66" spans="1:8" ht="15.75">
      <c r="A66" s="111" t="s">
        <v>388</v>
      </c>
      <c r="B66" s="86">
        <v>901137927.5000001</v>
      </c>
      <c r="C66" s="87">
        <v>54893770.95999998</v>
      </c>
      <c r="D66" s="86">
        <v>956031698.4600002</v>
      </c>
      <c r="E66" s="87">
        <v>951122942.89</v>
      </c>
      <c r="F66" s="86">
        <v>944281198.6700002</v>
      </c>
      <c r="G66" s="88">
        <v>4908755.569999999</v>
      </c>
      <c r="H66" s="47"/>
    </row>
    <row r="67" spans="1:8" ht="15.75">
      <c r="A67" s="111" t="s">
        <v>389</v>
      </c>
      <c r="B67" s="86">
        <v>0</v>
      </c>
      <c r="C67" s="87">
        <v>0</v>
      </c>
      <c r="D67" s="86">
        <v>0</v>
      </c>
      <c r="E67" s="87">
        <v>0</v>
      </c>
      <c r="F67" s="86">
        <v>0</v>
      </c>
      <c r="G67" s="88">
        <v>0</v>
      </c>
      <c r="H67" s="47"/>
    </row>
    <row r="68" spans="1:8" ht="15.75">
      <c r="A68" s="112"/>
      <c r="B68" s="86"/>
      <c r="C68" s="87"/>
      <c r="D68" s="86"/>
      <c r="E68" s="87"/>
      <c r="F68" s="86"/>
      <c r="G68" s="88"/>
      <c r="H68" s="47"/>
    </row>
    <row r="69" spans="1:8" s="48" customFormat="1" ht="15.75">
      <c r="A69" s="110" t="s">
        <v>390</v>
      </c>
      <c r="B69" s="82">
        <v>555130578.4</v>
      </c>
      <c r="C69" s="83">
        <v>315474229.06000006</v>
      </c>
      <c r="D69" s="82">
        <v>870604807.4599998</v>
      </c>
      <c r="E69" s="83">
        <v>870604807.4599998</v>
      </c>
      <c r="F69" s="82">
        <v>870604807.4599998</v>
      </c>
      <c r="G69" s="84">
        <v>0</v>
      </c>
      <c r="H69" s="47"/>
    </row>
    <row r="70" spans="1:8" ht="18" customHeight="1">
      <c r="A70" s="111" t="s">
        <v>391</v>
      </c>
      <c r="B70" s="86">
        <v>0</v>
      </c>
      <c r="C70" s="87">
        <v>43961606.150000006</v>
      </c>
      <c r="D70" s="86">
        <v>43961606.150000006</v>
      </c>
      <c r="E70" s="87">
        <v>43961606.150000006</v>
      </c>
      <c r="F70" s="86">
        <v>43961606.150000006</v>
      </c>
      <c r="G70" s="88">
        <v>0</v>
      </c>
      <c r="H70" s="47"/>
    </row>
    <row r="71" spans="1:8" ht="15.75">
      <c r="A71" s="111" t="s">
        <v>392</v>
      </c>
      <c r="B71" s="86">
        <v>0</v>
      </c>
      <c r="C71" s="87">
        <v>95012622.91</v>
      </c>
      <c r="D71" s="86">
        <v>95012622.91</v>
      </c>
      <c r="E71" s="87">
        <v>95012622.91</v>
      </c>
      <c r="F71" s="86">
        <v>95012622.91</v>
      </c>
      <c r="G71" s="88">
        <v>0</v>
      </c>
      <c r="H71" s="47"/>
    </row>
    <row r="72" spans="1:8" ht="15.75">
      <c r="A72" s="111" t="s">
        <v>393</v>
      </c>
      <c r="B72" s="86">
        <v>0</v>
      </c>
      <c r="C72" s="87">
        <v>0</v>
      </c>
      <c r="D72" s="86">
        <v>0</v>
      </c>
      <c r="E72" s="87">
        <v>0</v>
      </c>
      <c r="F72" s="86">
        <v>0</v>
      </c>
      <c r="G72" s="88">
        <v>0</v>
      </c>
      <c r="H72" s="47"/>
    </row>
    <row r="73" spans="1:8" ht="15.75">
      <c r="A73" s="111" t="s">
        <v>394</v>
      </c>
      <c r="B73" s="86">
        <v>0</v>
      </c>
      <c r="C73" s="87">
        <v>0</v>
      </c>
      <c r="D73" s="86">
        <v>0</v>
      </c>
      <c r="E73" s="87">
        <v>0</v>
      </c>
      <c r="F73" s="86">
        <v>0</v>
      </c>
      <c r="G73" s="88">
        <v>0</v>
      </c>
      <c r="H73" s="47"/>
    </row>
    <row r="74" spans="1:8" ht="15.75">
      <c r="A74" s="111" t="s">
        <v>395</v>
      </c>
      <c r="B74" s="86">
        <v>555130578.4</v>
      </c>
      <c r="C74" s="87">
        <v>176500000.00000006</v>
      </c>
      <c r="D74" s="86">
        <v>731630578.3999999</v>
      </c>
      <c r="E74" s="87">
        <v>731630578.3999999</v>
      </c>
      <c r="F74" s="86">
        <v>731630578.3999999</v>
      </c>
      <c r="G74" s="88">
        <v>0</v>
      </c>
      <c r="H74" s="47"/>
    </row>
    <row r="75" spans="1:8" ht="15.75">
      <c r="A75" s="111" t="s">
        <v>396</v>
      </c>
      <c r="B75" s="86">
        <v>0</v>
      </c>
      <c r="C75" s="87">
        <v>0</v>
      </c>
      <c r="D75" s="86">
        <v>0</v>
      </c>
      <c r="E75" s="87">
        <v>0</v>
      </c>
      <c r="F75" s="86">
        <v>0</v>
      </c>
      <c r="G75" s="88">
        <v>0</v>
      </c>
      <c r="H75" s="47"/>
    </row>
    <row r="76" spans="1:8" ht="15.75">
      <c r="A76" s="111" t="s">
        <v>397</v>
      </c>
      <c r="B76" s="86">
        <v>0</v>
      </c>
      <c r="C76" s="87">
        <v>0</v>
      </c>
      <c r="D76" s="86">
        <v>0</v>
      </c>
      <c r="E76" s="87">
        <v>0</v>
      </c>
      <c r="F76" s="86">
        <v>0</v>
      </c>
      <c r="G76" s="88">
        <v>0</v>
      </c>
      <c r="H76" s="47"/>
    </row>
    <row r="77" spans="1:8" ht="15.75">
      <c r="A77" s="111" t="s">
        <v>398</v>
      </c>
      <c r="B77" s="86">
        <v>0</v>
      </c>
      <c r="C77" s="87">
        <v>0</v>
      </c>
      <c r="D77" s="86">
        <v>0</v>
      </c>
      <c r="E77" s="87">
        <v>0</v>
      </c>
      <c r="F77" s="86">
        <v>0</v>
      </c>
      <c r="G77" s="88">
        <v>0</v>
      </c>
      <c r="H77" s="47"/>
    </row>
    <row r="78" spans="1:8" ht="15.75">
      <c r="A78" s="111" t="s">
        <v>399</v>
      </c>
      <c r="B78" s="86">
        <v>0</v>
      </c>
      <c r="C78" s="87">
        <v>0</v>
      </c>
      <c r="D78" s="86">
        <v>0</v>
      </c>
      <c r="E78" s="87">
        <v>0</v>
      </c>
      <c r="F78" s="86">
        <v>0</v>
      </c>
      <c r="G78" s="88">
        <v>0</v>
      </c>
      <c r="H78" s="47"/>
    </row>
    <row r="79" spans="1:8" ht="15.75">
      <c r="A79" s="112"/>
      <c r="B79" s="86"/>
      <c r="C79" s="87"/>
      <c r="D79" s="86"/>
      <c r="E79" s="87"/>
      <c r="F79" s="86"/>
      <c r="G79" s="88"/>
      <c r="H79" s="47"/>
    </row>
    <row r="80" spans="1:8" s="48" customFormat="1" ht="15.75">
      <c r="A80" s="110" t="s">
        <v>400</v>
      </c>
      <c r="B80" s="82">
        <v>9204338301.45</v>
      </c>
      <c r="C80" s="83">
        <v>410613240.4700017</v>
      </c>
      <c r="D80" s="82">
        <v>9614951541.920002</v>
      </c>
      <c r="E80" s="83">
        <v>9602479968.530003</v>
      </c>
      <c r="F80" s="82">
        <v>9602479968.530003</v>
      </c>
      <c r="G80" s="84">
        <v>12471573.389999988</v>
      </c>
      <c r="H80" s="47"/>
    </row>
    <row r="81" spans="1:8" ht="15.75">
      <c r="A81" s="111" t="s">
        <v>401</v>
      </c>
      <c r="B81" s="86">
        <v>383304413.76</v>
      </c>
      <c r="C81" s="87">
        <v>-40515246.76999999</v>
      </c>
      <c r="D81" s="86">
        <v>342789166.99</v>
      </c>
      <c r="E81" s="87">
        <v>330936545.28999996</v>
      </c>
      <c r="F81" s="86">
        <v>330936545.28999996</v>
      </c>
      <c r="G81" s="88">
        <v>11852621.699999988</v>
      </c>
      <c r="H81" s="47"/>
    </row>
    <row r="82" spans="1:8" ht="15.75">
      <c r="A82" s="113" t="s">
        <v>402</v>
      </c>
      <c r="B82" s="86">
        <v>8711414936</v>
      </c>
      <c r="C82" s="87">
        <v>560128487.2400017</v>
      </c>
      <c r="D82" s="86">
        <v>9271543423.240002</v>
      </c>
      <c r="E82" s="87">
        <v>9271543423.240002</v>
      </c>
      <c r="F82" s="86">
        <v>9271543423.240002</v>
      </c>
      <c r="G82" s="88">
        <v>0</v>
      </c>
      <c r="H82" s="47"/>
    </row>
    <row r="83" spans="1:8" ht="15.75">
      <c r="A83" s="111" t="s">
        <v>403</v>
      </c>
      <c r="B83" s="86">
        <v>0</v>
      </c>
      <c r="C83" s="87">
        <v>0</v>
      </c>
      <c r="D83" s="86">
        <v>0</v>
      </c>
      <c r="E83" s="87">
        <v>0</v>
      </c>
      <c r="F83" s="86">
        <v>0</v>
      </c>
      <c r="G83" s="88">
        <v>0</v>
      </c>
      <c r="H83" s="47"/>
    </row>
    <row r="84" spans="1:8" ht="15.75">
      <c r="A84" s="111" t="s">
        <v>404</v>
      </c>
      <c r="B84" s="86">
        <v>109618951.69</v>
      </c>
      <c r="C84" s="87">
        <v>-109000000</v>
      </c>
      <c r="D84" s="86">
        <v>618951.69</v>
      </c>
      <c r="E84" s="87">
        <v>0</v>
      </c>
      <c r="F84" s="86">
        <v>0</v>
      </c>
      <c r="G84" s="88">
        <v>618951.69</v>
      </c>
      <c r="H84" s="47"/>
    </row>
    <row r="85" spans="1:8" ht="15.75">
      <c r="A85" s="112"/>
      <c r="B85" s="95"/>
      <c r="C85" s="96"/>
      <c r="D85" s="95"/>
      <c r="E85" s="96"/>
      <c r="F85" s="95"/>
      <c r="G85" s="97"/>
      <c r="H85" s="47"/>
    </row>
    <row r="86" spans="1:8" ht="15.75">
      <c r="A86" s="115" t="s">
        <v>288</v>
      </c>
      <c r="B86" s="99">
        <v>61806070437.91</v>
      </c>
      <c r="C86" s="100">
        <v>7887116881.869997</v>
      </c>
      <c r="D86" s="99">
        <v>69693187319.78001</v>
      </c>
      <c r="E86" s="100">
        <v>69476624343.28001</v>
      </c>
      <c r="F86" s="99">
        <v>68617592057.72</v>
      </c>
      <c r="G86" s="101">
        <v>216562976.50000024</v>
      </c>
      <c r="H86" s="47"/>
    </row>
  </sheetData>
  <mergeCells count="10">
    <mergeCell ref="A8:G8"/>
    <mergeCell ref="A9:A10"/>
    <mergeCell ref="B9:F9"/>
    <mergeCell ref="G9:G10"/>
    <mergeCell ref="A1:G1"/>
    <mergeCell ref="A2:G2"/>
    <mergeCell ref="A3:G3"/>
    <mergeCell ref="A5:G5"/>
    <mergeCell ref="A6:G6"/>
    <mergeCell ref="A7:G7"/>
  </mergeCells>
  <printOptions horizontalCentered="1"/>
  <pageMargins left="0.393700787401575" right="0.393700787401575" top="0.748031496062992" bottom="0.748031496062992" header="0.31496062992126" footer="0.31496062992126"/>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5262-ABF2-3144-A755-F4D87DE8F371}">
  <dimension ref="A1:P35"/>
  <sheetViews>
    <sheetView tabSelected="1" zoomScale="140" zoomScaleNormal="140" workbookViewId="0" topLeftCell="A1">
      <selection activeCell="J13" sqref="J13"/>
    </sheetView>
  </sheetViews>
  <sheetFormatPr defaultColWidth="11.00390625" defaultRowHeight="15.75"/>
  <cols>
    <col min="1" max="2" width="1.625" style="173" customWidth="1"/>
    <col min="3" max="3" width="29.625" style="173" customWidth="1"/>
    <col min="4" max="9" width="11.625" style="173" customWidth="1"/>
    <col min="10" max="10" width="17.125" style="173" bestFit="1" customWidth="1"/>
    <col min="11" max="11" width="16.375" style="117" customWidth="1"/>
    <col min="12" max="12" width="17.625" style="173" bestFit="1" customWidth="1"/>
    <col min="13" max="16" width="16.50390625" style="173" bestFit="1" customWidth="1"/>
    <col min="17" max="16384" width="10.875" style="173" customWidth="1"/>
  </cols>
  <sheetData>
    <row r="1" spans="8:9" ht="15.75">
      <c r="H1" s="116"/>
      <c r="I1" s="116" t="s">
        <v>406</v>
      </c>
    </row>
    <row r="2" ht="16" thickBot="1"/>
    <row r="3" spans="1:9" ht="15.75">
      <c r="A3" s="278" t="s">
        <v>407</v>
      </c>
      <c r="B3" s="279"/>
      <c r="C3" s="279"/>
      <c r="D3" s="279"/>
      <c r="E3" s="279"/>
      <c r="F3" s="279"/>
      <c r="G3" s="279"/>
      <c r="H3" s="279"/>
      <c r="I3" s="280"/>
    </row>
    <row r="4" spans="1:9" ht="15.75">
      <c r="A4" s="281" t="s">
        <v>94</v>
      </c>
      <c r="B4" s="282"/>
      <c r="C4" s="282"/>
      <c r="D4" s="282"/>
      <c r="E4" s="282"/>
      <c r="F4" s="282"/>
      <c r="G4" s="282"/>
      <c r="H4" s="282"/>
      <c r="I4" s="283"/>
    </row>
    <row r="5" spans="1:9" ht="15.75">
      <c r="A5" s="281" t="s">
        <v>408</v>
      </c>
      <c r="B5" s="282"/>
      <c r="C5" s="282"/>
      <c r="D5" s="282"/>
      <c r="E5" s="282"/>
      <c r="F5" s="282"/>
      <c r="G5" s="282"/>
      <c r="H5" s="282"/>
      <c r="I5" s="283"/>
    </row>
    <row r="6" spans="1:9" ht="15.75">
      <c r="A6" s="281" t="s">
        <v>409</v>
      </c>
      <c r="B6" s="282"/>
      <c r="C6" s="282"/>
      <c r="D6" s="282"/>
      <c r="E6" s="282"/>
      <c r="F6" s="282"/>
      <c r="G6" s="282"/>
      <c r="H6" s="282"/>
      <c r="I6" s="283"/>
    </row>
    <row r="7" spans="1:9" ht="16" thickBot="1">
      <c r="A7" s="281" t="s">
        <v>3</v>
      </c>
      <c r="B7" s="282"/>
      <c r="C7" s="282"/>
      <c r="D7" s="282"/>
      <c r="E7" s="282"/>
      <c r="F7" s="282"/>
      <c r="G7" s="282"/>
      <c r="H7" s="282"/>
      <c r="I7" s="283"/>
    </row>
    <row r="8" spans="1:9" ht="16" thickBot="1">
      <c r="A8" s="284" t="s">
        <v>410</v>
      </c>
      <c r="B8" s="285"/>
      <c r="C8" s="286"/>
      <c r="D8" s="290" t="s">
        <v>99</v>
      </c>
      <c r="E8" s="290"/>
      <c r="F8" s="290"/>
      <c r="G8" s="290"/>
      <c r="H8" s="290"/>
      <c r="I8" s="291" t="s">
        <v>411</v>
      </c>
    </row>
    <row r="9" spans="1:9" ht="23.25" customHeight="1" thickBot="1">
      <c r="A9" s="287"/>
      <c r="B9" s="288"/>
      <c r="C9" s="289"/>
      <c r="D9" s="175" t="s">
        <v>412</v>
      </c>
      <c r="E9" s="175" t="s">
        <v>291</v>
      </c>
      <c r="F9" s="175" t="s">
        <v>292</v>
      </c>
      <c r="G9" s="175" t="s">
        <v>413</v>
      </c>
      <c r="H9" s="175" t="s">
        <v>102</v>
      </c>
      <c r="I9" s="292"/>
    </row>
    <row r="10" spans="1:16" ht="15.75">
      <c r="A10" s="277" t="s">
        <v>414</v>
      </c>
      <c r="B10" s="277"/>
      <c r="C10" s="277"/>
      <c r="D10" s="118">
        <f aca="true" t="shared" si="0" ref="D10:F10">D11+D12+D13+D16+D17+D20</f>
        <v>6882743964.249999</v>
      </c>
      <c r="E10" s="118">
        <f t="shared" si="0"/>
        <v>-62627689.490000114</v>
      </c>
      <c r="F10" s="118">
        <f t="shared" si="0"/>
        <v>6820116274.759999</v>
      </c>
      <c r="G10" s="118">
        <f>G11+G12+G13+G16+G17+G20</f>
        <v>6820116274.760001</v>
      </c>
      <c r="H10" s="118">
        <f>H11+H12+H13+H16+H17+H20</f>
        <v>6816077164.909999</v>
      </c>
      <c r="I10" s="118">
        <f aca="true" t="shared" si="1" ref="I10">I11+I12+I13+I16+I17+I20</f>
        <v>7.636845111846924E-08</v>
      </c>
      <c r="J10" s="119"/>
      <c r="L10" s="120"/>
      <c r="N10" s="121"/>
      <c r="O10" s="121"/>
      <c r="P10" s="121"/>
    </row>
    <row r="11" spans="1:16" ht="15.75">
      <c r="A11" s="122"/>
      <c r="B11" s="274" t="s">
        <v>415</v>
      </c>
      <c r="C11" s="275"/>
      <c r="D11" s="123">
        <v>1465619021.3999991</v>
      </c>
      <c r="E11" s="124">
        <v>812712560.03</v>
      </c>
      <c r="F11" s="123">
        <v>2278331581.4299994</v>
      </c>
      <c r="G11" s="124">
        <v>2278331581.4300003</v>
      </c>
      <c r="H11" s="124">
        <v>2275442201.349999</v>
      </c>
      <c r="I11" s="124">
        <f>F11-G11</f>
        <v>0</v>
      </c>
      <c r="J11" s="119"/>
      <c r="L11" s="121"/>
      <c r="M11" s="121"/>
      <c r="N11" s="121"/>
      <c r="O11" s="121"/>
      <c r="P11" s="121"/>
    </row>
    <row r="12" spans="1:16" ht="15.75">
      <c r="A12" s="122"/>
      <c r="B12" s="274" t="s">
        <v>416</v>
      </c>
      <c r="C12" s="275"/>
      <c r="D12" s="123">
        <v>2519425760.11</v>
      </c>
      <c r="E12" s="124">
        <v>629189821.22</v>
      </c>
      <c r="F12" s="123">
        <v>3148615581.33</v>
      </c>
      <c r="G12" s="124">
        <v>3148615581.33</v>
      </c>
      <c r="H12" s="124">
        <v>3148615581.33</v>
      </c>
      <c r="I12" s="124">
        <f>F12-G12</f>
        <v>0</v>
      </c>
      <c r="J12" s="119"/>
      <c r="L12" s="121"/>
      <c r="M12" s="121"/>
      <c r="N12" s="121"/>
      <c r="O12" s="121"/>
      <c r="P12" s="121"/>
    </row>
    <row r="13" spans="1:16" ht="15.75">
      <c r="A13" s="122"/>
      <c r="B13" s="274" t="s">
        <v>417</v>
      </c>
      <c r="C13" s="275"/>
      <c r="D13" s="123">
        <f aca="true" t="shared" si="2" ref="D13:I13">D14+D15</f>
        <v>645971931.5000001</v>
      </c>
      <c r="E13" s="123">
        <f t="shared" si="2"/>
        <v>-634737166.33</v>
      </c>
      <c r="F13" s="123">
        <f t="shared" si="2"/>
        <v>11234765.170000076</v>
      </c>
      <c r="G13" s="123">
        <f t="shared" si="2"/>
        <v>11234765.17</v>
      </c>
      <c r="H13" s="123">
        <f t="shared" si="2"/>
        <v>11234765.17</v>
      </c>
      <c r="I13" s="123">
        <f t="shared" si="2"/>
        <v>7.636845111846924E-08</v>
      </c>
      <c r="J13" s="119"/>
      <c r="L13" s="121"/>
      <c r="M13" s="121"/>
      <c r="N13" s="121"/>
      <c r="O13" s="121"/>
      <c r="P13" s="121"/>
    </row>
    <row r="14" spans="1:16" ht="15.75">
      <c r="A14" s="122"/>
      <c r="B14" s="125"/>
      <c r="C14" s="174" t="s">
        <v>418</v>
      </c>
      <c r="D14" s="123">
        <v>645971931.5000001</v>
      </c>
      <c r="E14" s="123">
        <v>-634737166.33</v>
      </c>
      <c r="F14" s="123">
        <v>11234765.170000076</v>
      </c>
      <c r="G14" s="124">
        <v>11234765.17</v>
      </c>
      <c r="H14" s="124">
        <v>11234765.17</v>
      </c>
      <c r="I14" s="124">
        <f aca="true" t="shared" si="3" ref="I14:I15">F14-G14</f>
        <v>7.636845111846924E-08</v>
      </c>
      <c r="J14" s="119"/>
      <c r="L14" s="121"/>
      <c r="M14" s="121"/>
      <c r="N14" s="121"/>
      <c r="O14" s="121"/>
      <c r="P14" s="121"/>
    </row>
    <row r="15" spans="1:16" ht="15.75">
      <c r="A15" s="122"/>
      <c r="B15" s="125"/>
      <c r="C15" s="174" t="s">
        <v>419</v>
      </c>
      <c r="D15" s="123">
        <v>0</v>
      </c>
      <c r="E15" s="124">
        <v>0</v>
      </c>
      <c r="F15" s="123">
        <v>0</v>
      </c>
      <c r="G15" s="124">
        <v>0</v>
      </c>
      <c r="H15" s="124">
        <v>0</v>
      </c>
      <c r="I15" s="124">
        <f t="shared" si="3"/>
        <v>0</v>
      </c>
      <c r="J15" s="119"/>
      <c r="L15" s="121"/>
      <c r="M15" s="121"/>
      <c r="N15" s="121"/>
      <c r="O15" s="121"/>
      <c r="P15" s="121"/>
    </row>
    <row r="16" spans="1:16" ht="15.75">
      <c r="A16" s="122"/>
      <c r="B16" s="274" t="s">
        <v>420</v>
      </c>
      <c r="C16" s="275"/>
      <c r="D16" s="123">
        <v>2229766621.24</v>
      </c>
      <c r="E16" s="124">
        <v>-853942004.8000001</v>
      </c>
      <c r="F16" s="123">
        <v>1375824616.4399996</v>
      </c>
      <c r="G16" s="124">
        <v>1375824616.44</v>
      </c>
      <c r="H16" s="124">
        <v>1375824616.44</v>
      </c>
      <c r="I16" s="124">
        <f>F16-G16</f>
        <v>0</v>
      </c>
      <c r="J16" s="119"/>
      <c r="L16" s="121"/>
      <c r="M16" s="121"/>
      <c r="N16" s="121"/>
      <c r="O16" s="121"/>
      <c r="P16" s="121"/>
    </row>
    <row r="17" spans="1:16" ht="15" customHeight="1">
      <c r="A17" s="122"/>
      <c r="B17" s="274" t="s">
        <v>421</v>
      </c>
      <c r="C17" s="275"/>
      <c r="D17" s="126"/>
      <c r="E17" s="126"/>
      <c r="F17" s="126"/>
      <c r="G17" s="126"/>
      <c r="H17" s="126"/>
      <c r="I17" s="126"/>
      <c r="J17" s="119"/>
      <c r="L17" s="121"/>
      <c r="M17" s="121"/>
      <c r="N17" s="121"/>
      <c r="O17" s="121"/>
      <c r="P17" s="121"/>
    </row>
    <row r="18" spans="1:16" ht="15.75">
      <c r="A18" s="122"/>
      <c r="B18" s="125"/>
      <c r="C18" s="174" t="s">
        <v>422</v>
      </c>
      <c r="D18" s="126"/>
      <c r="E18" s="126"/>
      <c r="F18" s="126"/>
      <c r="G18" s="126"/>
      <c r="H18" s="126"/>
      <c r="I18" s="126"/>
      <c r="J18" s="119"/>
      <c r="L18" s="121"/>
      <c r="M18" s="121"/>
      <c r="N18" s="121"/>
      <c r="O18" s="121"/>
      <c r="P18" s="121"/>
    </row>
    <row r="19" spans="1:16" ht="15.75">
      <c r="A19" s="122"/>
      <c r="B19" s="125"/>
      <c r="C19" s="174" t="s">
        <v>423</v>
      </c>
      <c r="D19" s="126"/>
      <c r="E19" s="126"/>
      <c r="F19" s="126"/>
      <c r="G19" s="126"/>
      <c r="H19" s="126"/>
      <c r="I19" s="126"/>
      <c r="J19" s="119"/>
      <c r="L19" s="121"/>
      <c r="M19" s="121"/>
      <c r="N19" s="121"/>
      <c r="O19" s="121"/>
      <c r="P19" s="121"/>
    </row>
    <row r="20" spans="1:16" ht="15.75">
      <c r="A20" s="122"/>
      <c r="B20" s="274" t="s">
        <v>424</v>
      </c>
      <c r="C20" s="275"/>
      <c r="D20" s="123">
        <v>21960630</v>
      </c>
      <c r="E20" s="124">
        <v>-15850899.61</v>
      </c>
      <c r="F20" s="123">
        <v>6109730.390000001</v>
      </c>
      <c r="G20" s="124">
        <v>6109730.39</v>
      </c>
      <c r="H20" s="124">
        <v>4960000.62</v>
      </c>
      <c r="I20" s="124">
        <f>F20-G20</f>
        <v>0</v>
      </c>
      <c r="J20" s="119"/>
      <c r="L20" s="121"/>
      <c r="M20" s="121"/>
      <c r="N20" s="121"/>
      <c r="O20" s="121"/>
      <c r="P20" s="121"/>
    </row>
    <row r="21" spans="1:12" ht="15.75">
      <c r="A21" s="122"/>
      <c r="B21" s="125"/>
      <c r="C21" s="174"/>
      <c r="D21" s="126"/>
      <c r="E21" s="126"/>
      <c r="F21" s="126"/>
      <c r="G21" s="126"/>
      <c r="H21" s="126"/>
      <c r="I21" s="126"/>
      <c r="L21" s="121"/>
    </row>
    <row r="22" spans="1:12" ht="15.75">
      <c r="A22" s="276" t="s">
        <v>425</v>
      </c>
      <c r="B22" s="276"/>
      <c r="C22" s="276"/>
      <c r="D22" s="123">
        <v>0</v>
      </c>
      <c r="E22" s="123">
        <f aca="true" t="shared" si="4" ref="E22:I22">E23+E24+E25+E28+E29+E32</f>
        <v>291547391.98</v>
      </c>
      <c r="F22" s="123">
        <f t="shared" si="4"/>
        <v>291547391.98</v>
      </c>
      <c r="G22" s="123">
        <f t="shared" si="4"/>
        <v>291547391.98</v>
      </c>
      <c r="H22" s="123">
        <f t="shared" si="4"/>
        <v>291547391.98</v>
      </c>
      <c r="I22" s="123">
        <f t="shared" si="4"/>
        <v>0</v>
      </c>
      <c r="L22" s="120"/>
    </row>
    <row r="23" spans="1:9" ht="15.75">
      <c r="A23" s="122"/>
      <c r="B23" s="274" t="s">
        <v>415</v>
      </c>
      <c r="C23" s="275"/>
      <c r="D23" s="126"/>
      <c r="E23" s="124"/>
      <c r="F23" s="123"/>
      <c r="G23" s="123"/>
      <c r="H23" s="123"/>
      <c r="I23" s="124"/>
    </row>
    <row r="24" spans="1:9" ht="15.75">
      <c r="A24" s="122"/>
      <c r="B24" s="274" t="s">
        <v>416</v>
      </c>
      <c r="C24" s="275"/>
      <c r="D24" s="123">
        <v>0</v>
      </c>
      <c r="E24" s="124">
        <v>291547391.98</v>
      </c>
      <c r="F24" s="124">
        <v>291547391.98</v>
      </c>
      <c r="G24" s="124">
        <v>291547391.98</v>
      </c>
      <c r="H24" s="124">
        <v>291547391.98</v>
      </c>
      <c r="I24" s="124">
        <f>F24-G24</f>
        <v>0</v>
      </c>
    </row>
    <row r="25" spans="1:9" ht="15.75">
      <c r="A25" s="122"/>
      <c r="B25" s="274" t="s">
        <v>417</v>
      </c>
      <c r="C25" s="275"/>
      <c r="D25" s="126"/>
      <c r="E25" s="123"/>
      <c r="F25" s="123"/>
      <c r="G25" s="123"/>
      <c r="H25" s="123"/>
      <c r="I25" s="124"/>
    </row>
    <row r="26" spans="1:9" ht="15.75">
      <c r="A26" s="122"/>
      <c r="B26" s="125"/>
      <c r="C26" s="174" t="s">
        <v>418</v>
      </c>
      <c r="D26" s="126"/>
      <c r="E26" s="124"/>
      <c r="F26" s="123"/>
      <c r="G26" s="123"/>
      <c r="H26" s="123"/>
      <c r="I26" s="124"/>
    </row>
    <row r="27" spans="1:9" ht="15.75">
      <c r="A27" s="122"/>
      <c r="B27" s="125"/>
      <c r="C27" s="174" t="s">
        <v>419</v>
      </c>
      <c r="D27" s="126"/>
      <c r="E27" s="124"/>
      <c r="F27" s="123"/>
      <c r="G27" s="123"/>
      <c r="H27" s="123"/>
      <c r="I27" s="124"/>
    </row>
    <row r="28" spans="1:9" ht="15.75">
      <c r="A28" s="122"/>
      <c r="B28" s="274" t="s">
        <v>420</v>
      </c>
      <c r="C28" s="275"/>
      <c r="D28" s="126"/>
      <c r="E28" s="124"/>
      <c r="F28" s="123"/>
      <c r="G28" s="123"/>
      <c r="H28" s="123"/>
      <c r="I28" s="124"/>
    </row>
    <row r="29" spans="1:9" ht="19.5" customHeight="1">
      <c r="A29" s="122"/>
      <c r="B29" s="274" t="s">
        <v>421</v>
      </c>
      <c r="C29" s="275"/>
      <c r="D29" s="126"/>
      <c r="E29" s="126"/>
      <c r="F29" s="126"/>
      <c r="G29" s="126"/>
      <c r="H29" s="126"/>
      <c r="I29" s="126"/>
    </row>
    <row r="30" spans="1:9" ht="14.5" customHeight="1">
      <c r="A30" s="122"/>
      <c r="B30" s="125"/>
      <c r="C30" s="174" t="s">
        <v>422</v>
      </c>
      <c r="D30" s="126"/>
      <c r="E30" s="126"/>
      <c r="F30" s="126"/>
      <c r="G30" s="126"/>
      <c r="H30" s="126"/>
      <c r="I30" s="126"/>
    </row>
    <row r="31" spans="1:9" ht="15.75">
      <c r="A31" s="122"/>
      <c r="B31" s="125"/>
      <c r="C31" s="174" t="s">
        <v>423</v>
      </c>
      <c r="D31" s="126"/>
      <c r="E31" s="126"/>
      <c r="F31" s="126"/>
      <c r="G31" s="126"/>
      <c r="H31" s="126"/>
      <c r="I31" s="126"/>
    </row>
    <row r="32" spans="1:9" ht="15.75">
      <c r="A32" s="122"/>
      <c r="B32" s="274" t="s">
        <v>424</v>
      </c>
      <c r="C32" s="275"/>
      <c r="D32" s="126"/>
      <c r="E32" s="126"/>
      <c r="F32" s="126"/>
      <c r="G32" s="126"/>
      <c r="H32" s="126"/>
      <c r="I32" s="126"/>
    </row>
    <row r="33" spans="1:12" ht="15.75">
      <c r="A33" s="276" t="s">
        <v>426</v>
      </c>
      <c r="B33" s="276"/>
      <c r="C33" s="276"/>
      <c r="D33" s="127">
        <f>D10+D22</f>
        <v>6882743964.249999</v>
      </c>
      <c r="E33" s="127">
        <f aca="true" t="shared" si="5" ref="E33:F33">E10+E22</f>
        <v>228919702.4899999</v>
      </c>
      <c r="F33" s="127">
        <f t="shared" si="5"/>
        <v>7111663666.74</v>
      </c>
      <c r="G33" s="127">
        <f>G10+G22</f>
        <v>7111663666.740002</v>
      </c>
      <c r="H33" s="127">
        <f>H10+H22</f>
        <v>7107624556.889999</v>
      </c>
      <c r="I33" s="127">
        <f>I10+I22</f>
        <v>7.636845111846924E-08</v>
      </c>
      <c r="K33" s="121"/>
      <c r="L33" s="293"/>
    </row>
    <row r="34" spans="1:9" ht="16" thickBot="1">
      <c r="A34" s="128"/>
      <c r="B34" s="129"/>
      <c r="C34" s="130"/>
      <c r="D34" s="131"/>
      <c r="E34" s="131"/>
      <c r="F34" s="131"/>
      <c r="G34" s="131"/>
      <c r="H34" s="131"/>
      <c r="I34" s="131"/>
    </row>
    <row r="35" spans="3:9" ht="15.75">
      <c r="C35" s="132"/>
      <c r="D35" s="133"/>
      <c r="E35" s="133"/>
      <c r="F35" s="133"/>
      <c r="G35" s="133"/>
      <c r="H35" s="133"/>
      <c r="I35" s="133"/>
    </row>
  </sheetData>
  <mergeCells count="23">
    <mergeCell ref="B29:C29"/>
    <mergeCell ref="B32:C32"/>
    <mergeCell ref="A33:C33"/>
    <mergeCell ref="B20:C20"/>
    <mergeCell ref="A22:C22"/>
    <mergeCell ref="B23:C23"/>
    <mergeCell ref="B24:C24"/>
    <mergeCell ref="B25:C25"/>
    <mergeCell ref="B28:C28"/>
    <mergeCell ref="A10:C10"/>
    <mergeCell ref="B11:C11"/>
    <mergeCell ref="B12:C12"/>
    <mergeCell ref="B13:C13"/>
    <mergeCell ref="B16:C16"/>
    <mergeCell ref="B17:C17"/>
    <mergeCell ref="A3:I3"/>
    <mergeCell ref="A4:I4"/>
    <mergeCell ref="A5:I5"/>
    <mergeCell ref="A6:I6"/>
    <mergeCell ref="A7:I7"/>
    <mergeCell ref="A8:C9"/>
    <mergeCell ref="D8:H8"/>
    <mergeCell ref="I8:I9"/>
  </mergeCells>
  <printOptions horizontalCentered="1"/>
  <pageMargins left="0.25" right="0.25" top="0.75" bottom="0.75" header="0.3" footer="0.3"/>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Heriberto Cuevas R.</dc:creator>
  <cp:keywords/>
  <dc:description/>
  <cp:lastModifiedBy>Heriberto Cuevas R.</cp:lastModifiedBy>
  <cp:lastPrinted>2021-07-07T18:27:32Z</cp:lastPrinted>
  <dcterms:created xsi:type="dcterms:W3CDTF">2021-02-05T20:33:54Z</dcterms:created>
  <dcterms:modified xsi:type="dcterms:W3CDTF">2021-07-07T18:28:06Z</dcterms:modified>
  <cp:category/>
  <cp:version/>
  <cp:contentType/>
  <cp:contentStatus/>
</cp:coreProperties>
</file>