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113"/>
  <workbookPr defaultThemeVersion="166925"/>
  <bookViews>
    <workbookView xWindow="0" yWindow="600" windowWidth="25600" windowHeight="14760" activeTab="5"/>
  </bookViews>
  <sheets>
    <sheet name="LDF 4 3t. 2020 " sheetId="1" r:id="rId1"/>
    <sheet name="LDF-05 (3T)" sheetId="3" r:id="rId2"/>
    <sheet name="LDF-6b" sheetId="4" r:id="rId3"/>
    <sheet name="LDF-6a" sheetId="2" r:id="rId4"/>
    <sheet name="LDF-6c" sheetId="5" r:id="rId5"/>
    <sheet name="LDF-09" sheetId="6" r:id="rId6"/>
  </sheets>
  <externalReferences>
    <externalReference r:id="rId9"/>
  </externalReferences>
  <definedNames>
    <definedName name="_xlnm.Print_Area" localSheetId="0">'LDF 4 3t. 2020 '!$A$1:$D$114</definedName>
    <definedName name="_xlnm.Print_Area" localSheetId="3">'LDF-6a'!$A$1:$G$179</definedName>
    <definedName name="_xlnm.Print_Area" localSheetId="2">'LDF-6b'!$A$1:$G$354</definedName>
    <definedName name="_xlnm.Print_Area" localSheetId="4">'LDF-6c'!$A$1:$G$94</definedName>
    <definedName name="_xlnm.Print_Titles" localSheetId="0">'LDF 4 3t. 2020 '!$1:$6</definedName>
    <definedName name="_xlnm.Print_Titles" localSheetId="2">'LDF-6b'!$1:$10</definedName>
    <definedName name="_xlnm.Print_Titles" localSheetId="3">'LDF-6a'!$1:$10</definedName>
    <definedName name="_xlnm.Print_Titles" localSheetId="4">'LDF-6c'!$1:$10</definedName>
  </definedNames>
  <calcPr calcId="191029"/>
  <extLst>
    <ext xmlns:x14="http://schemas.microsoft.com/office/spreadsheetml/2009/9/main" xmlns="http://schemas.openxmlformats.org/spreadsheetml/2006/main" uri="{79F54976-1DA5-4618-B147-4CDE4B953A38}">
      <x14:workbookPr defaultImageDpi="32767"/>
    </ex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<sst xmlns="http://schemas.openxmlformats.org/spreadsheetml/2006/main" count="782" uniqueCount="477">
  <si>
    <t>Formato LDF-04</t>
  </si>
  <si>
    <t>Poder Ejecutivo del Estado de Guerrero</t>
  </si>
  <si>
    <t>Balance Presupuestario - LDF</t>
  </si>
  <si>
    <t xml:space="preserve">Del 1 de Enero al 30 de Septiembre de 2020 </t>
  </si>
  <si>
    <t>(PESOS)</t>
  </si>
  <si>
    <t>Concepto                                                                                                                                                             (c)</t>
  </si>
  <si>
    <t xml:space="preserve">           Estimado/                 Aprobado (d)</t>
  </si>
  <si>
    <t>Devengado</t>
  </si>
  <si>
    <t xml:space="preserve">Recaudado/      Pagado </t>
  </si>
  <si>
    <t>A. Ingresos Totales (A = A1+A2+A3)</t>
  </si>
  <si>
    <t>A1. Ingresos de Libre Disposición</t>
  </si>
  <si>
    <t>A2. Transferencias Federales Etiquetadas</t>
  </si>
  <si>
    <t>A3. Financiamiento Neto</t>
  </si>
  <si>
    <r>
      <t>B. Egresos Presupuestarios</t>
    </r>
    <r>
      <rPr>
        <b/>
        <vertAlign val="superscript"/>
        <sz val="8"/>
        <color theme="1"/>
        <rFont val="Arial"/>
        <family val="2"/>
      </rPr>
      <t>1</t>
    </r>
    <r>
      <rPr>
        <b/>
        <sz val="8"/>
        <color theme="1"/>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</si>
  <si>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</si>
  <si>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</si>
  <si>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</si>
  <si>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</si>
  <si>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</si>
  <si>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</si>
  <si>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</si>
  <si>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</si>
  <si>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</si>
  <si>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</si>
  <si>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</si>
  <si>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</si>
  <si>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</si>
  <si>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</si>
  <si>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</si>
  <si>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</si>
  <si>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Recaudado/                                                               Pagado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</si>
  <si>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</si>
  <si>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</si>
  <si>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</si>
  <si>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</si>
  <si>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</si>
  <si>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</si>
  <si>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</si>
  <si>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</si>
  <si>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</si>
  <si>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</si>
  <si>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</si>
  <si>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Estimado/                                                   Aprobado</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</si>
  <si>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</si>
  <si>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</si>
  <si>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</si>
  <si>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</si>
  <si>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Instructivo de llenado:</t>
  </si>
  <si>
    <r>
      <t xml:space="preserve">(a) Nombre del Ente Público: </t>
    </r>
    <r>
      <rPr>
        <sz val="8"/>
        <color theme="1"/>
        <rFont val="Arial Narrow"/>
        <family val="2"/>
      </rPr>
      <t>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</si>
  <si>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8"/>
        <color theme="1"/>
        <rFont val="Arial Narrow"/>
        <family val="2"/>
      </rPr>
      <t>Este informe se presenta de forma trimestral acumulando cada periodo del ejercicio, con la desagregación de la información financiera ocurrida entre el inicio y el final del periodo, así como de manera anual, en la Cuenta Pública.</t>
    </r>
  </si>
  <si>
    <r>
      <t>(c) Concepto:</t>
    </r>
    <r>
      <rPr>
        <sz val="8"/>
        <color theme="1"/>
        <rFont val="Arial Narrow"/>
        <family val="2"/>
      </rPr>
      <t xml:space="preserve"> Muestra los componentes que determinan el Balance Presupuestario, Balance Presupuestario sin Financiamiento Neto, el Balance Primario, el Balance Presupuestario de Recursos Disponibles, el Balance Presupuestario de Recursos Disponibles sin Financiamiento Neto, el Balance Presupuestario de Recursos Etiquetados, y el Balance Presupuestario de Recursos Etiquetados sin Financiamiento Neto; a través de la identificación de los Ingresos Totales y Egresos Presupuestarios, así como del Financiamiento Neto.</t>
    </r>
  </si>
  <si>
    <r>
      <t xml:space="preserve">(d) Estimado/Aprobado: </t>
    </r>
    <r>
      <rPr>
        <sz val="8"/>
        <color theme="1"/>
        <rFont val="Arial Narrow"/>
        <family val="2"/>
      </rPr>
      <t>Esta información se presentará en términos anualizados.</t>
    </r>
  </si>
  <si>
    <t>Formato LDF-6a</t>
  </si>
  <si>
    <t>Informe Financiero Trimestral correspondiente al Tercer Periodo del Ejercicio Fiscal 2020</t>
  </si>
  <si>
    <t>Gobierno del Estado de Guerrero</t>
  </si>
  <si>
    <t>Estado Analítico del Ejercicio del Presupuesto de Egresos Detallado - LDF</t>
  </si>
  <si>
    <t xml:space="preserve">Clasificación por Objeto del Gasto (Capítulo y Concepto) </t>
  </si>
  <si>
    <t>Del 1° de Enero al 30 de Septiembre del 2020 (b)</t>
  </si>
  <si>
    <t>(Miles de pesos)</t>
  </si>
  <si>
    <t>Concepto (c)</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</si>
  <si>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</si>
  <si>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</si>
  <si>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</si>
  <si>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</si>
  <si>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</si>
  <si>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</si>
  <si>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</si>
  <si>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</si>
  <si>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</si>
  <si>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</si>
  <si>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</si>
  <si>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</si>
  <si>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</si>
  <si>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</si>
  <si>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</si>
  <si>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</si>
  <si>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</si>
  <si>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</si>
  <si>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</si>
  <si>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</si>
  <si>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</si>
  <si>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</si>
  <si>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</si>
  <si>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</si>
  <si>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</si>
  <si>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</si>
  <si>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</si>
  <si>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</si>
  <si>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</si>
  <si>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</si>
  <si>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</si>
  <si>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</si>
  <si>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</si>
  <si>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</si>
  <si>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</si>
  <si>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</si>
  <si>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</si>
  <si>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</si>
  <si>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</si>
  <si>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</si>
  <si>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</si>
  <si>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</si>
  <si>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</si>
  <si>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</si>
  <si>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</si>
  <si>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</si>
  <si>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</si>
  <si>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</si>
  <si>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</si>
  <si>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</si>
  <si>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</si>
  <si>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</si>
  <si>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</si>
  <si>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</si>
  <si>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</si>
  <si>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</si>
  <si>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</si>
  <si>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</si>
  <si>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</si>
  <si>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</si>
  <si>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</si>
  <si>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</si>
  <si>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</si>
  <si>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</si>
  <si>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</si>
  <si>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</si>
  <si>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</si>
  <si>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</si>
  <si>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</si>
  <si>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</si>
  <si>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</si>
  <si>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</si>
  <si>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</si>
  <si>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</si>
  <si>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</si>
  <si>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</si>
  <si>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</si>
  <si>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</si>
  <si>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</si>
  <si>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</si>
  <si>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</si>
  <si>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</si>
  <si>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Formato LDF-05</t>
  </si>
  <si>
    <t>GOBIERNO DEL ESTADO DE GUERRERO</t>
  </si>
  <si>
    <t>Estado Analítico de Ingresos Detallado - LDF</t>
  </si>
  <si>
    <t>Del 1° de enero al 30 de septiembre de 2020</t>
  </si>
  <si>
    <t xml:space="preserve">Concepto                                                                                                                                            </t>
  </si>
  <si>
    <t>Ingreso</t>
  </si>
  <si>
    <t xml:space="preserve">Diferencia                                                     </t>
  </si>
  <si>
    <t xml:space="preserve">Estimado                                                           </t>
  </si>
  <si>
    <t>Ampliaciones/ (Reducciones)</t>
  </si>
  <si>
    <t>Modificado</t>
  </si>
  <si>
    <t>Recaudado</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</si>
  <si>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</si>
  <si>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</si>
  <si>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</si>
  <si>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</si>
  <si>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</si>
  <si>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</si>
  <si>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</si>
  <si>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</si>
  <si>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</si>
  <si>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</si>
  <si>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</si>
  <si>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</si>
  <si>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</si>
  <si>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</si>
  <si>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</si>
  <si>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</si>
  <si>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</si>
  <si>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</si>
  <si>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</si>
  <si>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</si>
  <si>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</si>
  <si>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</si>
  <si>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</si>
  <si>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</si>
  <si>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</si>
  <si>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</si>
  <si>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</si>
  <si>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</si>
  <si>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</si>
  <si>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</si>
  <si>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</si>
  <si>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</si>
  <si>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</si>
  <si>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</si>
  <si>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</si>
  <si>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</si>
  <si>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</si>
  <si>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</si>
  <si>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</si>
  <si>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</si>
  <si>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</si>
  <si>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</si>
  <si>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</si>
  <si>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</si>
  <si>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</si>
  <si>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</si>
  <si>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</si>
  <si>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</si>
  <si>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</si>
  <si>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</si>
  <si>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</si>
  <si>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</si>
  <si>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</si>
  <si>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</si>
  <si>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</si>
  <si>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</si>
  <si>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</si>
  <si>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</si>
  <si>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</si>
  <si>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</si>
  <si>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</si>
  <si>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</si>
  <si>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r>
      <t xml:space="preserve">(a) Nombre del Ente Público: </t>
    </r>
    <r>
      <rPr>
        <sz val="7"/>
        <color indexed="8"/>
        <rFont val="Arial Narrow"/>
        <family val="2"/>
      </rPr>
      <t>Este estado analítico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</si>
  <si>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7"/>
        <color indexed="8"/>
        <rFont val="Arial Narrow"/>
        <family val="2"/>
      </rPr>
      <t>Este informe se presenta de forma trimestral acumulando cada periodo del ejercicio, con la desagregación de la información financiera ocurrida entre el inicio y el final del periodo que se informa, así como de manera anual, en la Cuenta Pública.</t>
    </r>
  </si>
  <si>
    <r>
      <t>(c) Concepto:</t>
    </r>
    <r>
      <rPr>
        <sz val="7"/>
        <color indexed="8"/>
        <rFont val="Arial Narrow"/>
        <family val="2"/>
      </rPr>
      <t xml:space="preserve"> Muestra la clasificación de los ingresos a partir de la desagregación de Ingresos de Libre Disposición, Transferencias Federales Etiquetadas e Ingresos Derivados de Financiamientos.</t>
    </r>
  </si>
  <si>
    <r>
      <t xml:space="preserve">(d) Estimado: </t>
    </r>
    <r>
      <rPr>
        <sz val="7"/>
        <color indexed="8"/>
        <rFont val="Arial Narrow"/>
        <family val="2"/>
      </rPr>
      <t>Esta información se presentará en términos anualizados.</t>
    </r>
  </si>
  <si>
    <r>
      <t>(e) Diferencia:</t>
    </r>
    <r>
      <rPr>
        <sz val="7"/>
        <color indexed="8"/>
        <rFont val="Arial Narrow"/>
        <family val="2"/>
      </rPr>
      <t xml:space="preserve"> Representa el importe obtenido de la diferencia entre el Ingreso Recaudado y el Ingreso Estimado.</t>
    </r>
  </si>
  <si>
    <t>Elaborado Por:</t>
  </si>
  <si>
    <t>Revisado Por:</t>
  </si>
  <si>
    <t>Autorizado Por:</t>
  </si>
  <si>
    <t>El Jefe del Departamento de Control de Ingresos</t>
  </si>
  <si>
    <t>Director General de Recaudación</t>
  </si>
  <si>
    <t>El Subsecretario de Ingresos</t>
  </si>
  <si>
    <t>______________________________________________</t>
  </si>
  <si>
    <t>________________________________________</t>
  </si>
  <si>
    <t>_________________________________________________________</t>
  </si>
  <si>
    <t>C.P. Jesus Carteño López.</t>
  </si>
  <si>
    <t>Lic. Jorge Humberto Arrieta y Jimenez</t>
  </si>
  <si>
    <t>L.C. Dagoberto Sotelo García</t>
  </si>
  <si>
    <t>Formato LDF-6b</t>
  </si>
  <si>
    <t>Clasificación Administrativa</t>
  </si>
  <si>
    <t>I. Gasto No Etiquetado (I=A+B+C+D+E+F+G+H)</t>
  </si>
  <si>
    <t>2.0.0.0.0 SECTOR PÚBLICO DE LAS ENTIDADES FEDERATIVAS</t>
  </si>
  <si>
    <t>2.1.0.0.0 SECTOR PÚBLICO NO FINANCIERO</t>
  </si>
  <si>
    <t>2.1.1.0.0 GOBIERNO GENERAL ESTATAL O DEL DISTRITO FEDERAL</t>
  </si>
  <si>
    <t>2.1.1.1.0 Gobierno Estatal o del Distrito Federal</t>
  </si>
  <si>
    <t>2.1.1.1.1 Poder Ejecutivo</t>
  </si>
  <si>
    <t>E01 - Secretaría General de Gobierno</t>
  </si>
  <si>
    <t>E02 - Secretaría de Planeación y Desarrollo Regional</t>
  </si>
  <si>
    <t>E03 - Deuda Pública</t>
  </si>
  <si>
    <t>E03 - Erogaciones adicionales y contingencias económicas</t>
  </si>
  <si>
    <t>E03 - Previsiones salariales y prestaciones sociales</t>
  </si>
  <si>
    <t>E03 - Secretaría de Finanzas y Administración</t>
  </si>
  <si>
    <t>E04 - Secretaría de Desarrollo Social</t>
  </si>
  <si>
    <t>E05 - Secretaría de Desarrollo Urbano, Obras Públicas y Ordenamiento Territorial</t>
  </si>
  <si>
    <t>E06 - Secretaría de Seguridad Pública</t>
  </si>
  <si>
    <t>E07 - Secretaría de Educación</t>
  </si>
  <si>
    <t>E08 - Secretaría de la Cultura</t>
  </si>
  <si>
    <t>E09 - Secretaría de Salud</t>
  </si>
  <si>
    <t>E10 - Secretaría de Fomento y Desarrollo Económico</t>
  </si>
  <si>
    <t>E11 - Secretaría de Turismo</t>
  </si>
  <si>
    <t>E12 - Secretaría de Agricultura, Ganadería, Pesca y Desarrollo Rural</t>
  </si>
  <si>
    <t>E13 - Secretaría de Medio Ambiente y Recursos Naturales</t>
  </si>
  <si>
    <t>E14 - Secretaría de Asuntos Indígenas y Afromexicanos</t>
  </si>
  <si>
    <t>E15 - Secretaría de la Mujer</t>
  </si>
  <si>
    <t xml:space="preserve">E16 - Secretaría de la Juventud y la Niñez </t>
  </si>
  <si>
    <t>E17 - Secretaría de los Migrantes y Asuntos Internacionales</t>
  </si>
  <si>
    <t>E18 - Secretaría del Trabajo y Previsión Social</t>
  </si>
  <si>
    <t>E19 - Secretaría de Protección Civil</t>
  </si>
  <si>
    <t>E20 - Secretaría de la Contraloría y Transparencia Gubernamental</t>
  </si>
  <si>
    <t>E21 - Jefe de la Oficina del Gobernador</t>
  </si>
  <si>
    <t>E22 - Consejería Jurídica del Poder Ejecutivo del Estado</t>
  </si>
  <si>
    <t>E23 - Consejo de Políticas Públicas</t>
  </si>
  <si>
    <t>E25 - Representación del Poder Ejecutivo del Estado de Guerrero en la Ciudad de México</t>
  </si>
  <si>
    <t>E26 - Procuraduría de Protección Ambiental</t>
  </si>
  <si>
    <t>E27 - Tribunal de Conciliación y Arbitraje</t>
  </si>
  <si>
    <t>2.1.1.1.2 Poder Legislativo</t>
  </si>
  <si>
    <t>L01 - H. Congreso del Estado</t>
  </si>
  <si>
    <t>L02 - Auditoría Superior del Estado de Guerrero</t>
  </si>
  <si>
    <t>2.1.1.1.3 Poder Judicial</t>
  </si>
  <si>
    <t>J01 - Tribunal Superior de Justicia</t>
  </si>
  <si>
    <t>2.1.1.1.4 Órganos Autónomos</t>
  </si>
  <si>
    <t>A01 - Comisión de los Derechos Humanos del Estado De Guerrero</t>
  </si>
  <si>
    <t>A02 - Fiscalía General del Estado de Guerrero</t>
  </si>
  <si>
    <t>A03 - Instituto de Transparencia, Acceso a la Información y Protección de Datos Personales del Estado De Guerrero</t>
  </si>
  <si>
    <t>A04 - Instituto Electoral y de Participación Ciudadana del Estado de Guerrero</t>
  </si>
  <si>
    <t>A05 - Tribunal de Justicia Administrativa del Estado de Guerrero</t>
  </si>
  <si>
    <t>A06 - Tribunal Electoral del Estado de Guerrero              </t>
  </si>
  <si>
    <t>A07 - Universidad Autónoma de Guerrero</t>
  </si>
  <si>
    <t>2.1.1.2.0 Entidades Paraestatales y Fideicomisos No Empresariales y No Financieros</t>
  </si>
  <si>
    <t>2.1.1.2.1 Entidades Paraestatales</t>
  </si>
  <si>
    <t>P01 - Colegio de Estudios Científicos y Tecnológicos</t>
  </si>
  <si>
    <t>P02 - Instituto Tecnológico de la Costa Chica</t>
  </si>
  <si>
    <t>P03 - Instituto Tecnológico Superior de la Montaña</t>
  </si>
  <si>
    <t>P04 - La Avispa, Museo Interactivo</t>
  </si>
  <si>
    <t>P05 - Orquesta Filarmónica de Acapulco</t>
  </si>
  <si>
    <t>P06 - Parque Papagayo</t>
  </si>
  <si>
    <t>P09 - Fideicomiso Guerrero Industrial</t>
  </si>
  <si>
    <t>P10 - Fideicomiso para el Desarrollo Económico y Social de Acapulco</t>
  </si>
  <si>
    <t>P14 - ACAbus</t>
  </si>
  <si>
    <t>P15 - Agroindustrias del Sur</t>
  </si>
  <si>
    <t>P16 - Colegio de Bachilleres del Estado de Guerrero</t>
  </si>
  <si>
    <t>P17 - Colegio Nacional de Educación Profesional Técnica</t>
  </si>
  <si>
    <t>P18 - Comisión de Agua Potable, Alcantarillado y Saneamiento del Estado de Guerrero</t>
  </si>
  <si>
    <t>P19 - Comisión de Infraestructura Carretera y Aeroportuaria del Estado de Guerrero</t>
  </si>
  <si>
    <t>P20 - Comisión Ejecutiva Estatal de Atención a Víctimas</t>
  </si>
  <si>
    <t>P21 - Consejo de Ciencia, Tecnología e Innovación Tecnológica</t>
  </si>
  <si>
    <t>P22 - Consejo Estatal del Café</t>
  </si>
  <si>
    <t>P23 - Consejo Estatal del Cocotero</t>
  </si>
  <si>
    <t>P24 - Escuela de Parteras Profesionales de Guerrero</t>
  </si>
  <si>
    <t>P25 - Fondo de Apoyo a la Micro, Pequeña y Mediana Empresa</t>
  </si>
  <si>
    <t>P26 - Hospital de la Madre y el Niño Guerrerense</t>
  </si>
  <si>
    <t>P27 - Hospital de la Madre y el Niño Indígena</t>
  </si>
  <si>
    <t>P29 - Instituto de Capacitación para el Trabajo del Estado de Guerrero</t>
  </si>
  <si>
    <t>P32 - Instituto de Vivienda y Suelo Urbano de Guerrero</t>
  </si>
  <si>
    <t>P33 - Instituto del Bachillerato del Estado de Guerrero</t>
  </si>
  <si>
    <t>P34 - Instituto del Deporte de Guerrero</t>
  </si>
  <si>
    <t>P35 - Instituto Estatal de Cancerología "Dr. Arturo Beltrán”</t>
  </si>
  <si>
    <t>P36 - Instituto Estatal de Oftalmología</t>
  </si>
  <si>
    <t>P37 - Instituto Estatal para la Educación de Jóvenes y Adultos</t>
  </si>
  <si>
    <t>P38 - Instituto Guerrerense de Atención a los Adultos Mayores</t>
  </si>
  <si>
    <t>P39 - Instituto Guerrerense de Infraestructura Física Educativa</t>
  </si>
  <si>
    <t>P40 - Instituto Guerrerense del Emprededor</t>
  </si>
  <si>
    <t>P41 - Promotora Turística de Guerrero</t>
  </si>
  <si>
    <t>P42 - Promotora y Administradora de Los Servicios de Playa de Zona Federal Marítimo Terrestre de Acapulco</t>
  </si>
  <si>
    <t>P43 - Promotora y Administradora de los Servicios de Playa de Zona Federal Marítimo Terrestre de Zihuatanejo</t>
  </si>
  <si>
    <t>P44 - Radio Y Televisión de Guerrero</t>
  </si>
  <si>
    <t>P46 - Sistema para el Desarrollo Integral de la Familia</t>
  </si>
  <si>
    <t>P47 - Universidad Intercultural</t>
  </si>
  <si>
    <t>P48 - Universidad Politécnica</t>
  </si>
  <si>
    <t>P49 - Universidad Tecnológica de Acapulco</t>
  </si>
  <si>
    <t>P50 - Universidad Tecnológica de la Costa Grande</t>
  </si>
  <si>
    <t>P51 - Universidad Tecnológica de la Región Norte</t>
  </si>
  <si>
    <t>P52 - Universidad Tecnológica de Tierra Caliente</t>
  </si>
  <si>
    <t>P53 - Universidad Tecnológica del Mar de Guerrero</t>
  </si>
  <si>
    <t>P54 - Instituto del Bachillerato Intercultural del Estado de Guerrero</t>
  </si>
  <si>
    <t>P55 - Secretaría Ejecutiva del Sistema Estatal Anticorrupción</t>
  </si>
  <si>
    <t>3.0.0.0.0 SECTOR PÚBLICO MUNICIPAL</t>
  </si>
  <si>
    <t>3.1.0.0.0 SECTOR PÚBLICO NO FINANCIERO</t>
  </si>
  <si>
    <t>3.1.1.0.0 GOBIERNO GENERAL MUNICIPAL</t>
  </si>
  <si>
    <t>3.1.1.1.0 Gobierno Municipal</t>
  </si>
  <si>
    <t>3.1.1.1.1 Órgano Ejecutivo Municipal</t>
  </si>
  <si>
    <t>M01 - Acapulco de Juárez</t>
  </si>
  <si>
    <t>M02 - Acatepec</t>
  </si>
  <si>
    <t>M03 - Ahuacuotzingo</t>
  </si>
  <si>
    <t>M04 - Ajuchitlán del Progreso</t>
  </si>
  <si>
    <t>M05 - Alcozauca de Guerrero</t>
  </si>
  <si>
    <t>M06 - Alpoyeca</t>
  </si>
  <si>
    <t>M07 - Apaxtla de Castrejón</t>
  </si>
  <si>
    <t>M08 - Arcelia</t>
  </si>
  <si>
    <t>M09 - Atenango del Río</t>
  </si>
  <si>
    <t>M10 - Atlamajalcingo del Monte</t>
  </si>
  <si>
    <t>M11 - Atlixtac</t>
  </si>
  <si>
    <t>M12 - Atoyac de Álvarez</t>
  </si>
  <si>
    <t>M13 - Ayutla de los Libres</t>
  </si>
  <si>
    <t>M14 - Azoyú</t>
  </si>
  <si>
    <t>M15 - Benito Juárez</t>
  </si>
  <si>
    <t>M16 - Buenavista de Cuéllar</t>
  </si>
  <si>
    <t>M17 - Coahuayutla de José María Izazaga</t>
  </si>
  <si>
    <t>M18 - Cochoapa el Grande</t>
  </si>
  <si>
    <t>M19 - Cocula</t>
  </si>
  <si>
    <t>M20 - Copala</t>
  </si>
  <si>
    <t>M21 - Copalillo</t>
  </si>
  <si>
    <t>M22 - Copanatoyac</t>
  </si>
  <si>
    <t>M23 - Coyuca de Benítez</t>
  </si>
  <si>
    <t>M24 - Coyuca de Catalán</t>
  </si>
  <si>
    <t>M25 - Cuajinicuilapa</t>
  </si>
  <si>
    <t>M26 - Cualác</t>
  </si>
  <si>
    <t>M27 - Cuautepec</t>
  </si>
  <si>
    <t>M28 - Cuetzala del Progreso</t>
  </si>
  <si>
    <t>M29 - Cutzamala de Pinzón</t>
  </si>
  <si>
    <t>M30 - Chilapa de Álvarez</t>
  </si>
  <si>
    <t>M31 - Chilpancingo de los Bravo</t>
  </si>
  <si>
    <t>M32 - Eduardo Neri</t>
  </si>
  <si>
    <t>M33 - Florencio Villarreal</t>
  </si>
  <si>
    <t>M34 - General Canuto A. Neri</t>
  </si>
  <si>
    <t>M35 - General Heliodoro Castillo</t>
  </si>
  <si>
    <t>M36 - Huamuxtitlán</t>
  </si>
  <si>
    <t>M37 - Huitzuco de los Figueroa</t>
  </si>
  <si>
    <t>M38 - Iguala de la Independencia</t>
  </si>
  <si>
    <t>M39 - Igualapa</t>
  </si>
  <si>
    <t>M40 - Iliatenco</t>
  </si>
  <si>
    <t>M41 - Ixcateopan de Cuauhtémoc</t>
  </si>
  <si>
    <t>M42 - José Joaquín de Herrera</t>
  </si>
  <si>
    <t>M43 - Juan R. Escudero</t>
  </si>
  <si>
    <t>M44 - Juchitán</t>
  </si>
  <si>
    <t>M45 - La Unión de Isidoro Montes de Oca</t>
  </si>
  <si>
    <t>M46 - Leonardo Bravo</t>
  </si>
  <si>
    <t>M47 - Malinaltepec</t>
  </si>
  <si>
    <t>M48 - Marquelia</t>
  </si>
  <si>
    <t>M49 - Mártir de Cuilapan</t>
  </si>
  <si>
    <t>M50 - Metlatónoc</t>
  </si>
  <si>
    <t>M51 - Mochitlán</t>
  </si>
  <si>
    <t>M52 - Olinalá</t>
  </si>
  <si>
    <t>M53 - Ometepec</t>
  </si>
  <si>
    <t>M54 - Pedro Ascencio Alquisiras</t>
  </si>
  <si>
    <t>M55 - Petatlán</t>
  </si>
  <si>
    <t>M56 - Pilcaya</t>
  </si>
  <si>
    <t>M57 - Pungarabato</t>
  </si>
  <si>
    <t>M58 - Quechultenango</t>
  </si>
  <si>
    <t>M59 - San Luis Acatlán</t>
  </si>
  <si>
    <t>M60 - San Marcos</t>
  </si>
  <si>
    <t>M61 - San Miguel Totolapan</t>
  </si>
  <si>
    <t>M62 - Taxco de Alarcón</t>
  </si>
  <si>
    <t>M63 - Tecoanapa</t>
  </si>
  <si>
    <t>M64 - Técpan de Galeana</t>
  </si>
  <si>
    <t>M65 - Teloloapan</t>
  </si>
  <si>
    <t>M66 - Tepecoacuilco de Trujano</t>
  </si>
  <si>
    <t>M67 - Tetipac</t>
  </si>
  <si>
    <t>M68 - Tixtla de Guerrero</t>
  </si>
  <si>
    <t>M69 - Tlacoachistlahuaca</t>
  </si>
  <si>
    <t>M70 - Tlacoapa</t>
  </si>
  <si>
    <t>M71 - Tlalchapa</t>
  </si>
  <si>
    <t>M72 - Tlalixtaquilla de Maldonado</t>
  </si>
  <si>
    <t>M73 - Tlapa de Comonfort</t>
  </si>
  <si>
    <t>M74 - Tlapehuala</t>
  </si>
  <si>
    <t>M75 - Xalpatláhuac</t>
  </si>
  <si>
    <t>M76 - Xochihuehuetlán</t>
  </si>
  <si>
    <t>M77 - Xochistlahuaca</t>
  </si>
  <si>
    <t>M78 - Zapotitlán Tablas</t>
  </si>
  <si>
    <t>M79 - Zihuatanejo de Azueta</t>
  </si>
  <si>
    <t>M80 - Zirándaro</t>
  </si>
  <si>
    <t>M81 - Zitlala</t>
  </si>
  <si>
    <t>M82 - Participaciones y Aportaciones Federales a Municipios</t>
  </si>
  <si>
    <t>II. Gasto Etiquetado (II=A+B+C+D+E+F+G+H)</t>
  </si>
  <si>
    <t>P31 - Instituto de Seguridad Social de los Servidores Públicos del Estado de Guerrero</t>
  </si>
  <si>
    <t>Formato LDF-6c</t>
  </si>
  <si>
    <t>Clasificación Funcional (Finalidad y Función)</t>
  </si>
  <si>
    <t>Subejercicio ( e )</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</si>
  <si>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</si>
  <si>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</si>
  <si>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</si>
  <si>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</si>
  <si>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</si>
  <si>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</si>
  <si>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</si>
  <si>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</si>
  <si>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</si>
  <si>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</si>
  <si>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</si>
  <si>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</si>
  <si>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</si>
  <si>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</si>
  <si>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</si>
  <si>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</si>
  <si>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</si>
  <si>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</si>
  <si>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</si>
  <si>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</si>
  <si>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</si>
  <si>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</si>
  <si>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</si>
  <si>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</si>
  <si>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</si>
  <si>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</si>
  <si>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</si>
  <si>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</si>
  <si>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</si>
  <si>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</si>
  <si>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</si>
  <si>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</si>
  <si>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</si>
  <si>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</si>
  <si>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Formato LDF-09</t>
  </si>
  <si>
    <t>GOBIERNO DEL ESTADO DE GUERRERO (a)</t>
  </si>
  <si>
    <t>Clasificación de Servicios Personales por Categoría</t>
  </si>
  <si>
    <t>Del 1 de enero al 30 de septiembre de 2020 (b)</t>
  </si>
  <si>
    <t>Concepto                                                                                                           (c)</t>
  </si>
  <si>
    <t>Subejercicio                                                          (e)</t>
  </si>
  <si>
    <t>Aprobado                                                 (d)</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</si>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</sst>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0.0%"/>
    <numFmt numFmtId="166" formatCode="#,##0.0,"/>
    <numFmt numFmtId="167" formatCode="_(* #,##0.00_);_(* \(#,##0.00\);_(* &quot;-&quot;??_);_(@_)"/>
    <numFmt numFmtId="168" formatCode="_-[$€]* #,##0.00_-;\-[$€]* #,##0.00_-;_-[$€]* &quot;-&quot;??_-;_-@_-"/>
    <numFmt numFmtId="169" formatCode="&quot;Verdadero&quot;;&quot;Verdadero&quot;;&quot;Falso&quot;"/>
    <numFmt numFmtId="170" formatCode="_-* #,##0.00\ _€_-;\-* #,##0.00\ _€_-;_-* &quot;-&quot;??\ _€_-;_-@_-"/>
  </numFmts>
  <fonts count="50">
    <font>
      <sz val="11"/>
      <color theme="1"/>
      <name val="Calibri"/>
      <family val="2"/>
      <scheme val="minor"/>
    </font>
    <font>
      <sz val="10"/>
      <name val="Arial"/>
      <family val="2"/>
    </font>
    <font>
      <b/>
      <u val="single"/>
      <sz val="10"/>
      <color theme="1"/>
      <name val="Arial"/>
      <family val="2"/>
    </font>
    <font>
      <b/>
      <sz val="8"/>
      <color theme="1"/>
      <name val="Arial"/>
      <family val="2"/>
    </font>
    <font>
      <b/>
      <sz val="6"/>
      <color theme="1"/>
      <name val="Arial"/>
      <family val="2"/>
    </font>
    <font>
      <b/>
      <sz val="8"/>
      <color theme="0"/>
      <name val="Arial"/>
      <family val="2"/>
    </font>
    <font>
      <sz val="6"/>
      <color theme="1"/>
      <name val="Arial"/>
      <family val="2"/>
    </font>
    <font>
      <sz val="8"/>
      <color theme="1"/>
      <name val="Arial"/>
      <family val="2"/>
    </font>
    <font>
      <b/>
      <vertAlign val="superscript"/>
      <sz val="8"/>
      <color theme="1"/>
      <name val="Arial"/>
      <family val="2"/>
    </font>
    <font>
      <sz val="8"/>
      <color theme="1"/>
      <name val="Calibri"/>
      <family val="2"/>
      <scheme val="minor"/>
    </font>
    <font>
      <b/>
      <sz val="8"/>
      <color theme="1"/>
      <name val="Arial Narrow"/>
      <family val="2"/>
    </font>
    <font>
      <sz val="8"/>
      <color theme="1"/>
      <name val="Arial Narrow"/>
      <family val="2"/>
    </font>
    <font>
      <b/>
      <sz val="10"/>
      <name val="Arial Narrow"/>
      <family val="2"/>
    </font>
    <font>
      <sz val="11"/>
      <name val="Calibri"/>
      <family val="2"/>
      <scheme val="minor"/>
    </font>
    <font>
      <b/>
      <sz val="11"/>
      <name val="Calibri"/>
      <family val="2"/>
      <scheme val="minor"/>
    </font>
    <font>
      <b/>
      <sz val="11"/>
      <name val="Arial Narrow"/>
      <family val="2"/>
    </font>
    <font>
      <b/>
      <sz val="8"/>
      <color theme="0"/>
      <name val="Arial Narrow"/>
      <family val="2"/>
    </font>
    <font>
      <b/>
      <sz val="6"/>
      <color theme="1"/>
      <name val="Arial Narrow"/>
      <family val="2"/>
    </font>
    <font>
      <b/>
      <sz val="11"/>
      <color theme="1"/>
      <name val="Calibri"/>
      <family val="2"/>
      <scheme val="minor"/>
    </font>
    <font>
      <sz val="6"/>
      <color theme="1"/>
      <name val="Arial Narrow"/>
      <family val="2"/>
    </font>
    <font>
      <sz val="6"/>
      <color theme="1"/>
      <name val="Calibri"/>
      <family val="2"/>
      <scheme val="minor"/>
    </font>
    <font>
      <b/>
      <u val="single"/>
      <sz val="8"/>
      <color theme="1"/>
      <name val="Arial"/>
      <family val="2"/>
    </font>
    <font>
      <sz val="7"/>
      <name val="Arial"/>
      <family val="2"/>
    </font>
    <font>
      <sz val="8"/>
      <name val="Arial"/>
      <family val="2"/>
    </font>
    <font>
      <b/>
      <sz val="7"/>
      <color theme="1"/>
      <name val="Arial"/>
      <family val="2"/>
    </font>
    <font>
      <sz val="7"/>
      <color theme="1"/>
      <name val="Arial"/>
      <family val="2"/>
    </font>
    <font>
      <sz val="6"/>
      <name val="Arial"/>
      <family val="2"/>
    </font>
    <font>
      <sz val="7"/>
      <color theme="1"/>
      <name val="Arial Narrow"/>
      <family val="2"/>
    </font>
    <font>
      <b/>
      <sz val="7"/>
      <color theme="1"/>
      <name val="Arial Narrow"/>
      <family val="2"/>
    </font>
    <font>
      <sz val="7"/>
      <color indexed="8"/>
      <name val="Arial Narrow"/>
      <family val="2"/>
    </font>
    <font>
      <b/>
      <sz val="8"/>
      <name val="Arial Narrow"/>
      <family val="2"/>
    </font>
    <font>
      <b/>
      <sz val="7"/>
      <name val="Arial"/>
      <family val="2"/>
    </font>
    <font>
      <sz val="8"/>
      <name val="Calibri"/>
      <family val="2"/>
      <scheme val="minor"/>
    </font>
    <font>
      <sz val="8"/>
      <name val="Arial Narrow"/>
      <family val="2"/>
    </font>
    <font>
      <sz val="10"/>
      <name val="Arial Narrow"/>
      <family val="2"/>
    </font>
    <font>
      <u val="single"/>
      <sz val="13"/>
      <color indexed="12"/>
      <name val="Arial"/>
      <family val="2"/>
    </font>
    <font>
      <sz val="11"/>
      <color indexed="8"/>
      <name val="Calibri"/>
      <family val="2"/>
    </font>
    <font>
      <sz val="9"/>
      <name val="Arial"/>
      <family val="2"/>
    </font>
    <font>
      <sz val="11"/>
      <color rgb="FF000000"/>
      <name val="Calibri"/>
      <family val="2"/>
    </font>
    <font>
      <sz val="11"/>
      <color theme="1"/>
      <name val="Arial Narrow"/>
      <family val="2"/>
    </font>
    <font>
      <sz val="10"/>
      <name val="Calibri"/>
      <family val="2"/>
    </font>
    <font>
      <sz val="11"/>
      <color rgb="FF000000"/>
      <name val="Arial"/>
      <family val="2"/>
    </font>
    <font>
      <b/>
      <sz val="10"/>
      <color rgb="FF000000"/>
      <name val="Arial"/>
      <family val="2"/>
    </font>
    <font>
      <sz val="10"/>
      <color rgb="FF000000"/>
      <name val="Arial"/>
      <family val="2"/>
    </font>
    <font>
      <b/>
      <sz val="9"/>
      <color rgb="FF000000"/>
      <name val="Arial"/>
      <family val="2"/>
    </font>
    <font>
      <b/>
      <sz val="8"/>
      <color rgb="FF000000"/>
      <name val="Arial"/>
      <family val="2"/>
    </font>
    <font>
      <sz val="11"/>
      <name val="Calibri"/>
      <family val="2"/>
    </font>
    <font>
      <b/>
      <sz val="8"/>
      <color rgb="FF000000"/>
      <name val="Arial Narrow"/>
      <family val="2"/>
    </font>
    <font>
      <b/>
      <sz val="8"/>
      <name val="+mn-cs"/>
      <family val="2"/>
    </font>
    <font>
      <sz val="8"/>
      <color rgb="FF000000"/>
      <name val="Arial Narrow"/>
      <family val="2"/>
    </font>
  </fonts>
  <fills count="6">
    <fill>
      <patternFill/>
    </fill>
    <fill>
      <patternFill patternType="gray125"/>
    </fill>
    <fill>
      <patternFill patternType="solid">
        <fgColor theme="0"/>
        <bgColor indexed="64"/>
      </patternFill>
    </fill>
    <fill>
      <patternFill patternType="solid">
        <fgColor theme="3" tint="0.7999799847602844"/>
        <bgColor indexed="64"/>
      </patternFill>
    </fill>
    <fill>
      <patternFill patternType="solid">
        <fgColor rgb="FF339933"/>
        <bgColor indexed="64"/>
      </patternFill>
    </fill>
    <fill>
      <patternFill patternType="solid">
        <fgColor rgb="FF00B050"/>
        <bgColor indexed="64"/>
      </patternFill>
    </fill>
  </fills>
  <borders count="46">
    <border>
      <left/>
      <right/>
      <top/>
      <bottom/>
      <diagonal/>
    </border>
    <border>
      <left style="medium"/>
      <right/>
      <top/>
      <bottom style="medium"/>
    </border>
    <border>
      <left/>
      <right/>
      <top/>
      <bottom style="medium"/>
    </border>
    <border>
      <left/>
      <right/>
      <top style="medium"/>
      <bottom style="medium"/>
    </border>
    <border>
      <left style="medium"/>
      <right style="medium"/>
      <top/>
      <bottom style="hair"/>
    </border>
    <border>
      <left style="medium"/>
      <right style="medium"/>
      <top style="hair"/>
      <bottom style="hair"/>
    </border>
    <border>
      <left style="medium"/>
      <right style="medium"/>
      <top style="hair"/>
      <bottom style="medium"/>
    </border>
    <border>
      <left style="medium"/>
      <right style="medium"/>
      <top style="medium"/>
      <bottom style="medium"/>
    </border>
    <border>
      <left style="thin"/>
      <right/>
      <top style="thin"/>
      <bottom/>
    </border>
    <border>
      <left style="thin"/>
      <right style="thin"/>
      <top style="thin"/>
      <bottom/>
    </border>
    <border>
      <left/>
      <right/>
      <top style="thin"/>
      <bottom/>
    </border>
    <border>
      <left/>
      <right style="thin"/>
      <top style="thin"/>
      <bottom/>
    </border>
    <border>
      <left style="thin"/>
      <right/>
      <top/>
      <bottom/>
    </border>
    <border>
      <left style="thin"/>
      <right style="thin"/>
      <top/>
      <bottom/>
    </border>
    <border>
      <left/>
      <right style="thin"/>
      <top/>
      <bottom/>
    </border>
    <border>
      <left style="thin"/>
      <right/>
      <top/>
      <bottom style="thin"/>
    </border>
    <border>
      <left style="thin"/>
      <right style="thin"/>
      <top/>
      <bottom style="thin"/>
    </border>
    <border>
      <left/>
      <right/>
      <top/>
      <bottom style="thin"/>
    </border>
    <border>
      <left/>
      <right style="thin"/>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medium"/>
      <right style="medium"/>
      <top style="medium"/>
      <bottom style="hair"/>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bottom style="medium"/>
    </border>
    <border>
      <left style="medium"/>
      <right style="medium"/>
      <top style="medium"/>
      <bottom/>
    </border>
    <border>
      <left style="medium"/>
      <right style="medium"/>
      <top/>
      <bottom style="medium"/>
    </border>
    <border>
      <left/>
      <right style="medium"/>
      <top style="hair"/>
      <bottom style="medium"/>
    </border>
    <border>
      <left style="medium"/>
      <right/>
      <top style="medium"/>
      <bottom style="medium"/>
    </border>
    <border>
      <left/>
      <right style="medium"/>
      <top style="medium"/>
      <bottom style="medium"/>
    </border>
    <border>
      <left style="medium"/>
      <right style="medium"/>
      <top/>
      <bottom/>
    </border>
    <border>
      <left style="thin"/>
      <right style="medium"/>
      <top/>
      <bottom/>
    </border>
    <border>
      <left style="medium"/>
      <right style="thin"/>
      <top/>
      <bottom/>
    </border>
    <border>
      <left style="thin"/>
      <right style="medium"/>
      <top style="thin"/>
      <bottom/>
    </border>
    <border>
      <left style="medium"/>
      <right style="medium"/>
      <top style="thin"/>
      <bottom/>
    </border>
    <border>
      <left style="medium"/>
      <right style="thin"/>
      <top style="thin"/>
      <bottom/>
    </border>
    <border>
      <left/>
      <right/>
      <top style="hair"/>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 fillId="0" borderId="0">
      <alignment/>
      <protection/>
    </xf>
    <xf numFmtId="0" fontId="0" fillId="0" borderId="0">
      <alignment/>
      <protection/>
    </xf>
    <xf numFmtId="167"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168" fontId="1" fillId="0" borderId="0" applyFont="0" applyFill="0" applyBorder="0" applyAlignment="0" applyProtection="0"/>
    <xf numFmtId="0" fontId="35" fillId="0" borderId="0" applyNumberFormat="0" applyFill="0" applyBorder="0">
      <alignment/>
      <protection locked="0"/>
    </xf>
    <xf numFmtId="43" fontId="1" fillId="0" borderId="0" applyFont="0" applyFill="0" applyBorder="0" applyAlignment="0" applyProtection="0"/>
    <xf numFmtId="43" fontId="36" fillId="0" borderId="0" applyFont="0" applyFill="0" applyBorder="0" applyAlignment="0" applyProtection="0"/>
    <xf numFmtId="167" fontId="1" fillId="0" borderId="0" applyFont="0" applyFill="0" applyBorder="0" applyAlignment="0" applyProtection="0"/>
    <xf numFmtId="43" fontId="36" fillId="0" borderId="0" applyFont="0" applyFill="0" applyBorder="0" applyAlignment="0" applyProtection="0"/>
    <xf numFmtId="169" fontId="37" fillId="0" borderId="0" applyFont="0" applyFill="0" applyBorder="0" applyAlignment="0" applyProtection="0"/>
    <xf numFmtId="170" fontId="36"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7" fillId="0" borderId="0">
      <alignment/>
      <protection/>
    </xf>
    <xf numFmtId="0" fontId="38" fillId="0" borderId="0">
      <alignment/>
      <protection/>
    </xf>
    <xf numFmtId="0" fontId="1" fillId="0" borderId="0">
      <alignment wrapText="1"/>
      <protection/>
    </xf>
    <xf numFmtId="0" fontId="1" fillId="0" borderId="0">
      <alignment wrapText="1"/>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cellStyleXfs>
  <cellXfs count="291">
    <xf numFmtId="0" fontId="0" fillId="0" borderId="0" xfId="0"/>
    <xf numFmtId="0" fontId="2" fillId="0" borderId="0" xfId="0"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right"/>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wrapText="1"/>
    </xf>
    <xf numFmtId="0" fontId="3" fillId="0" borderId="5" xfId="0" applyFont="1" applyBorder="1" applyAlignment="1">
      <alignment vertical="center" wrapText="1"/>
    </xf>
    <xf numFmtId="164" fontId="3" fillId="0" borderId="5" xfId="20" applyNumberFormat="1" applyFont="1" applyBorder="1" applyAlignment="1">
      <alignment vertical="center"/>
    </xf>
    <xf numFmtId="0" fontId="7" fillId="0" borderId="5" xfId="0" applyFont="1" applyBorder="1" applyAlignment="1">
      <alignment horizontal="left" vertical="center" wrapText="1" indent="4"/>
    </xf>
    <xf numFmtId="164" fontId="7" fillId="2" borderId="5" xfId="0" applyNumberFormat="1" applyFont="1" applyFill="1" applyBorder="1" applyAlignment="1">
      <alignment vertical="center" wrapText="1"/>
    </xf>
    <xf numFmtId="164" fontId="7" fillId="2" borderId="5" xfId="21" applyNumberFormat="1" applyFont="1" applyFill="1" applyBorder="1" applyAlignment="1">
      <alignment vertical="center"/>
      <protection/>
    </xf>
    <xf numFmtId="164" fontId="7" fillId="0" borderId="5" xfId="21" applyNumberFormat="1" applyFont="1" applyBorder="1" applyAlignment="1">
      <alignment vertical="center"/>
      <protection/>
    </xf>
    <xf numFmtId="164" fontId="7" fillId="0" borderId="5" xfId="0" applyNumberFormat="1" applyFont="1" applyBorder="1" applyAlignment="1">
      <alignment vertical="center" wrapText="1"/>
    </xf>
    <xf numFmtId="0" fontId="3" fillId="0" borderId="5" xfId="0" applyFont="1" applyFill="1" applyBorder="1" applyAlignment="1">
      <alignment vertical="center" wrapText="1"/>
    </xf>
    <xf numFmtId="0" fontId="7" fillId="0" borderId="5" xfId="0" applyFont="1" applyFill="1" applyBorder="1" applyAlignment="1">
      <alignment horizontal="left" vertical="center" wrapText="1" indent="4"/>
    </xf>
    <xf numFmtId="164" fontId="7" fillId="0" borderId="5" xfId="0" applyNumberFormat="1" applyFont="1" applyFill="1" applyBorder="1" applyAlignment="1">
      <alignment vertical="center" wrapText="1"/>
    </xf>
    <xf numFmtId="0" fontId="7" fillId="0" borderId="5" xfId="0" applyFont="1" applyBorder="1" applyAlignment="1">
      <alignment vertical="center" wrapText="1"/>
    </xf>
    <xf numFmtId="0" fontId="4" fillId="0" borderId="6" xfId="0" applyFont="1" applyBorder="1" applyAlignment="1">
      <alignment vertical="center" wrapText="1"/>
    </xf>
    <xf numFmtId="0" fontId="6" fillId="0" borderId="6" xfId="0" applyFont="1" applyBorder="1" applyAlignment="1">
      <alignment vertical="center" wrapText="1"/>
    </xf>
    <xf numFmtId="164" fontId="7" fillId="2" borderId="5" xfId="20" applyNumberFormat="1" applyFont="1" applyFill="1" applyBorder="1" applyAlignment="1">
      <alignment vertical="center" wrapText="1"/>
    </xf>
    <xf numFmtId="164" fontId="3" fillId="2" borderId="5" xfId="21" applyNumberFormat="1" applyFont="1" applyFill="1" applyBorder="1" applyAlignment="1">
      <alignment vertical="center"/>
      <protection/>
    </xf>
    <xf numFmtId="0" fontId="6" fillId="0" borderId="4" xfId="0" applyFont="1" applyBorder="1" applyAlignment="1">
      <alignment vertical="center"/>
    </xf>
    <xf numFmtId="0" fontId="3" fillId="0" borderId="5" xfId="0" applyFont="1" applyBorder="1" applyAlignment="1">
      <alignment vertical="center"/>
    </xf>
    <xf numFmtId="164" fontId="7" fillId="0" borderId="5" xfId="20" applyNumberFormat="1" applyFont="1" applyBorder="1" applyAlignment="1">
      <alignment vertical="center"/>
    </xf>
    <xf numFmtId="164" fontId="7" fillId="0" borderId="5" xfId="20" applyNumberFormat="1" applyFont="1" applyFill="1" applyBorder="1" applyAlignment="1">
      <alignment vertical="center" wrapText="1"/>
    </xf>
    <xf numFmtId="164" fontId="7" fillId="2" borderId="5" xfId="20" applyNumberFormat="1" applyFont="1" applyFill="1" applyBorder="1" applyAlignment="1">
      <alignment vertical="center"/>
    </xf>
    <xf numFmtId="164" fontId="3" fillId="2" borderId="5" xfId="20" applyNumberFormat="1" applyFont="1" applyFill="1" applyBorder="1" applyAlignment="1">
      <alignment vertical="center"/>
    </xf>
    <xf numFmtId="0" fontId="4" fillId="0" borderId="6"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horizontal="left" vertical="center" indent="1"/>
    </xf>
    <xf numFmtId="0" fontId="7" fillId="0" borderId="5" xfId="0" applyFont="1" applyBorder="1" applyAlignment="1">
      <alignment horizontal="left" vertical="center" wrapText="1" indent="1"/>
    </xf>
    <xf numFmtId="164" fontId="9" fillId="2" borderId="5" xfId="20" applyNumberFormat="1" applyFont="1" applyFill="1" applyBorder="1"/>
    <xf numFmtId="0" fontId="3" fillId="0" borderId="5" xfId="0" applyFont="1" applyBorder="1" applyAlignment="1">
      <alignment horizontal="left" vertical="center" wrapText="1" indent="1"/>
    </xf>
    <xf numFmtId="0" fontId="3" fillId="0" borderId="5" xfId="0" applyFont="1" applyBorder="1" applyAlignment="1">
      <alignment horizontal="left" vertical="center" indent="1"/>
    </xf>
    <xf numFmtId="0" fontId="6" fillId="0" borderId="6" xfId="0" applyFont="1" applyBorder="1" applyAlignment="1">
      <alignment horizontal="left" vertical="center" indent="1"/>
    </xf>
    <xf numFmtId="0" fontId="0" fillId="0" borderId="6" xfId="0" applyBorder="1"/>
    <xf numFmtId="0" fontId="9" fillId="0" borderId="0" xfId="0" applyFont="1"/>
    <xf numFmtId="0" fontId="10" fillId="3" borderId="0" xfId="0" applyFont="1" applyFill="1" applyAlignment="1">
      <alignment vertical="center"/>
    </xf>
    <xf numFmtId="0" fontId="11" fillId="3" borderId="0" xfId="0" applyFont="1" applyFill="1" applyAlignment="1">
      <alignment vertical="center"/>
    </xf>
    <xf numFmtId="0" fontId="11" fillId="0" borderId="0" xfId="0" applyFont="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center" vertical="center" wrapText="1"/>
    </xf>
    <xf numFmtId="0" fontId="13" fillId="2" borderId="0" xfId="22" applyFont="1" applyFill="1">
      <alignment/>
      <protection/>
    </xf>
    <xf numFmtId="0" fontId="15" fillId="2" borderId="0" xfId="22" applyFont="1" applyFill="1" applyAlignment="1">
      <alignment/>
      <protection/>
    </xf>
    <xf numFmtId="0" fontId="14" fillId="2" borderId="0" xfId="22" applyFont="1" applyFill="1" applyBorder="1" applyAlignment="1">
      <alignment horizontal="center"/>
      <protection/>
    </xf>
    <xf numFmtId="0" fontId="14" fillId="2" borderId="0" xfId="22" applyFont="1" applyFill="1" applyAlignment="1">
      <alignment/>
      <protection/>
    </xf>
    <xf numFmtId="0" fontId="0" fillId="2" borderId="0" xfId="0" applyFill="1"/>
    <xf numFmtId="0" fontId="17" fillId="2" borderId="8" xfId="0" applyFont="1" applyFill="1" applyBorder="1" applyAlignment="1">
      <alignment horizontal="left" vertical="center"/>
    </xf>
    <xf numFmtId="166" fontId="17" fillId="2" borderId="9" xfId="0" applyNumberFormat="1" applyFont="1" applyFill="1" applyBorder="1" applyAlignment="1">
      <alignment horizontal="right" vertical="center"/>
    </xf>
    <xf numFmtId="166" fontId="17" fillId="2" borderId="10" xfId="0" applyNumberFormat="1" applyFont="1" applyFill="1" applyBorder="1" applyAlignment="1">
      <alignment horizontal="right" vertical="center"/>
    </xf>
    <xf numFmtId="166" fontId="17" fillId="2" borderId="11" xfId="0" applyNumberFormat="1" applyFont="1" applyFill="1" applyBorder="1" applyAlignment="1">
      <alignment horizontal="right" vertical="center"/>
    </xf>
    <xf numFmtId="4" fontId="0" fillId="2" borderId="0" xfId="0" applyNumberFormat="1" applyFill="1"/>
    <xf numFmtId="0" fontId="17" fillId="2" borderId="12" xfId="0" applyFont="1" applyFill="1" applyBorder="1" applyAlignment="1">
      <alignment horizontal="left" vertical="center"/>
    </xf>
    <xf numFmtId="166" fontId="17" fillId="2" borderId="13" xfId="0" applyNumberFormat="1" applyFont="1" applyFill="1" applyBorder="1" applyAlignment="1">
      <alignment horizontal="right" vertical="center"/>
    </xf>
    <xf numFmtId="166" fontId="17" fillId="2" borderId="0" xfId="0" applyNumberFormat="1" applyFont="1" applyFill="1" applyBorder="1" applyAlignment="1">
      <alignment horizontal="right" vertical="center"/>
    </xf>
    <xf numFmtId="166" fontId="17" fillId="2" borderId="14" xfId="0" applyNumberFormat="1" applyFont="1" applyFill="1" applyBorder="1" applyAlignment="1">
      <alignment horizontal="right" vertical="center"/>
    </xf>
    <xf numFmtId="0" fontId="18" fillId="2" borderId="0" xfId="0" applyFont="1" applyFill="1"/>
    <xf numFmtId="0" fontId="19" fillId="2" borderId="12" xfId="0" applyFont="1" applyFill="1" applyBorder="1" applyAlignment="1">
      <alignment horizontal="left" vertical="center" indent="3"/>
    </xf>
    <xf numFmtId="166" fontId="19" fillId="2" borderId="13" xfId="0" applyNumberFormat="1" applyFont="1" applyFill="1" applyBorder="1" applyAlignment="1">
      <alignment horizontal="right" vertical="center"/>
    </xf>
    <xf numFmtId="166" fontId="19" fillId="2" borderId="0" xfId="0" applyNumberFormat="1" applyFont="1" applyFill="1" applyBorder="1" applyAlignment="1">
      <alignment horizontal="right" vertical="center"/>
    </xf>
    <xf numFmtId="166" fontId="19" fillId="2" borderId="14" xfId="0" applyNumberFormat="1" applyFont="1" applyFill="1" applyBorder="1" applyAlignment="1">
      <alignment horizontal="right" vertical="center"/>
    </xf>
    <xf numFmtId="0" fontId="17" fillId="2" borderId="12" xfId="0" applyFont="1" applyFill="1" applyBorder="1" applyAlignment="1">
      <alignment horizontal="left" vertical="center" wrapText="1"/>
    </xf>
    <xf numFmtId="0" fontId="19" fillId="2" borderId="15" xfId="0" applyFont="1" applyFill="1" applyBorder="1" applyAlignment="1">
      <alignment horizontal="left" vertical="center" indent="3"/>
    </xf>
    <xf numFmtId="166" fontId="19" fillId="2" borderId="16" xfId="0" applyNumberFormat="1" applyFont="1" applyFill="1" applyBorder="1" applyAlignment="1">
      <alignment horizontal="right" vertical="center"/>
    </xf>
    <xf numFmtId="166" fontId="19" fillId="2" borderId="17" xfId="0" applyNumberFormat="1" applyFont="1" applyFill="1" applyBorder="1" applyAlignment="1">
      <alignment horizontal="right" vertical="center"/>
    </xf>
    <xf numFmtId="166" fontId="19" fillId="2" borderId="18" xfId="0" applyNumberFormat="1" applyFont="1" applyFill="1" applyBorder="1" applyAlignment="1">
      <alignment horizontal="right" vertical="center"/>
    </xf>
    <xf numFmtId="0" fontId="19" fillId="2" borderId="12" xfId="0" applyFont="1" applyFill="1" applyBorder="1" applyAlignment="1">
      <alignment horizontal="left" vertical="center"/>
    </xf>
    <xf numFmtId="166" fontId="19" fillId="2" borderId="13" xfId="0" applyNumberFormat="1" applyFont="1" applyFill="1" applyBorder="1" applyAlignment="1">
      <alignment horizontal="center" vertical="center"/>
    </xf>
    <xf numFmtId="166" fontId="19" fillId="2" borderId="0" xfId="0" applyNumberFormat="1" applyFont="1" applyFill="1" applyBorder="1" applyAlignment="1">
      <alignment horizontal="center" vertical="center"/>
    </xf>
    <xf numFmtId="166" fontId="19" fillId="2" borderId="14" xfId="0" applyNumberFormat="1" applyFont="1" applyFill="1" applyBorder="1" applyAlignment="1">
      <alignment horizontal="center" vertical="center"/>
    </xf>
    <xf numFmtId="0" fontId="17" fillId="2" borderId="19" xfId="0" applyFont="1" applyFill="1" applyBorder="1" applyAlignment="1">
      <alignment horizontal="left" vertical="center"/>
    </xf>
    <xf numFmtId="166" fontId="17" fillId="2" borderId="20" xfId="0" applyNumberFormat="1" applyFont="1" applyFill="1" applyBorder="1" applyAlignment="1">
      <alignment horizontal="right" vertical="center"/>
    </xf>
    <xf numFmtId="166" fontId="17" fillId="2" borderId="21" xfId="0" applyNumberFormat="1" applyFont="1" applyFill="1" applyBorder="1" applyAlignment="1">
      <alignment horizontal="right" vertical="center"/>
    </xf>
    <xf numFmtId="166" fontId="17" fillId="2" borderId="22" xfId="0" applyNumberFormat="1" applyFont="1" applyFill="1" applyBorder="1" applyAlignment="1">
      <alignment horizontal="right" vertical="center"/>
    </xf>
    <xf numFmtId="0" fontId="20" fillId="2" borderId="0" xfId="0" applyFont="1" applyFill="1"/>
    <xf numFmtId="0" fontId="1" fillId="0" borderId="0" xfId="21">
      <alignment/>
      <protection/>
    </xf>
    <xf numFmtId="0" fontId="21" fillId="0" borderId="0" xfId="21" applyFont="1" applyAlignment="1">
      <alignment horizontal="right" vertical="center"/>
      <protection/>
    </xf>
    <xf numFmtId="167" fontId="22" fillId="0" borderId="0" xfId="23" applyFont="1"/>
    <xf numFmtId="167" fontId="23" fillId="0" borderId="0" xfId="23" applyFont="1"/>
    <xf numFmtId="0" fontId="6" fillId="0" borderId="23" xfId="21" applyFont="1" applyBorder="1" applyAlignment="1">
      <alignment horizontal="center" vertical="center"/>
      <protection/>
    </xf>
    <xf numFmtId="4" fontId="24" fillId="0" borderId="5" xfId="21" applyNumberFormat="1" applyFont="1" applyBorder="1" applyAlignment="1">
      <alignment vertical="center"/>
      <protection/>
    </xf>
    <xf numFmtId="0" fontId="6" fillId="0" borderId="24" xfId="21" applyFont="1" applyBorder="1" applyAlignment="1">
      <alignment horizontal="left" vertical="center"/>
      <protection/>
    </xf>
    <xf numFmtId="4" fontId="25" fillId="0" borderId="5" xfId="21" applyNumberFormat="1" applyFont="1" applyBorder="1" applyAlignment="1">
      <alignment vertical="center"/>
      <protection/>
    </xf>
    <xf numFmtId="0" fontId="6" fillId="0" borderId="25" xfId="21" applyFont="1" applyBorder="1" applyAlignment="1">
      <alignment horizontal="left" vertical="center"/>
      <protection/>
    </xf>
    <xf numFmtId="0" fontId="6" fillId="0" borderId="26" xfId="21" applyFont="1" applyBorder="1" applyAlignment="1">
      <alignment horizontal="left" vertical="center"/>
      <protection/>
    </xf>
    <xf numFmtId="0" fontId="6" fillId="0" borderId="26" xfId="21" applyFont="1" applyBorder="1" applyAlignment="1">
      <alignment horizontal="left" vertical="center" wrapText="1"/>
      <protection/>
    </xf>
    <xf numFmtId="4" fontId="25" fillId="0" borderId="5" xfId="21" applyNumberFormat="1" applyFont="1" applyFill="1" applyBorder="1" applyAlignment="1">
      <alignment vertical="center"/>
      <protection/>
    </xf>
    <xf numFmtId="4" fontId="25" fillId="0" borderId="4" xfId="21" applyNumberFormat="1" applyFont="1" applyBorder="1" applyAlignment="1">
      <alignment vertical="center"/>
      <protection/>
    </xf>
    <xf numFmtId="167" fontId="26" fillId="0" borderId="0" xfId="23" applyFont="1"/>
    <xf numFmtId="0" fontId="6" fillId="0" borderId="27" xfId="21" applyFont="1" applyBorder="1" applyAlignment="1">
      <alignment horizontal="left" vertical="center"/>
      <protection/>
    </xf>
    <xf numFmtId="4" fontId="25" fillId="0" borderId="6" xfId="21" applyNumberFormat="1" applyFont="1" applyBorder="1" applyAlignment="1">
      <alignment vertical="center"/>
      <protection/>
    </xf>
    <xf numFmtId="167" fontId="1" fillId="0" borderId="0" xfId="23"/>
    <xf numFmtId="0" fontId="27" fillId="0" borderId="0" xfId="21" applyFont="1">
      <alignment/>
      <protection/>
    </xf>
    <xf numFmtId="0" fontId="28" fillId="3" borderId="0" xfId="21" applyFont="1" applyFill="1" applyAlignment="1">
      <alignment vertical="center"/>
      <protection/>
    </xf>
    <xf numFmtId="0" fontId="27" fillId="3" borderId="0" xfId="21" applyFont="1" applyFill="1">
      <alignment/>
      <protection/>
    </xf>
    <xf numFmtId="167" fontId="11" fillId="0" borderId="0" xfId="23" applyFont="1"/>
    <xf numFmtId="0" fontId="31" fillId="0" borderId="0" xfId="24" applyFont="1" applyBorder="1" applyAlignment="1">
      <alignment/>
      <protection/>
    </xf>
    <xf numFmtId="0" fontId="22" fillId="0" borderId="0" xfId="24" applyFont="1" applyAlignment="1">
      <alignment/>
      <protection/>
    </xf>
    <xf numFmtId="0" fontId="33" fillId="0" borderId="0" xfId="25" applyFont="1">
      <alignment/>
      <protection/>
    </xf>
    <xf numFmtId="0" fontId="33" fillId="0" borderId="0" xfId="26" applyFont="1">
      <alignment/>
      <protection/>
    </xf>
    <xf numFmtId="0" fontId="34" fillId="0" borderId="0" xfId="26" applyFont="1">
      <alignment/>
      <protection/>
    </xf>
    <xf numFmtId="0" fontId="22" fillId="0" borderId="0" xfId="21" applyFont="1">
      <alignment/>
      <protection/>
    </xf>
    <xf numFmtId="0" fontId="22" fillId="0" borderId="0" xfId="26" applyFont="1" applyAlignment="1">
      <alignment/>
      <protection/>
    </xf>
    <xf numFmtId="0" fontId="31" fillId="0" borderId="0" xfId="26" applyFont="1" applyAlignment="1">
      <alignment/>
      <protection/>
    </xf>
    <xf numFmtId="0" fontId="17" fillId="2" borderId="8" xfId="0" applyFont="1" applyFill="1" applyBorder="1" applyAlignment="1">
      <alignment horizontal="left"/>
    </xf>
    <xf numFmtId="166" fontId="17" fillId="2" borderId="9" xfId="0" applyNumberFormat="1" applyFont="1" applyFill="1" applyBorder="1"/>
    <xf numFmtId="166" fontId="17" fillId="2" borderId="10" xfId="0" applyNumberFormat="1" applyFont="1" applyFill="1" applyBorder="1"/>
    <xf numFmtId="166" fontId="17" fillId="2" borderId="11" xfId="0" applyNumberFormat="1" applyFont="1" applyFill="1" applyBorder="1"/>
    <xf numFmtId="4" fontId="18" fillId="2" borderId="0" xfId="0" applyNumberFormat="1" applyFont="1" applyFill="1"/>
    <xf numFmtId="0" fontId="17" fillId="2" borderId="12" xfId="0" applyFont="1" applyFill="1" applyBorder="1" applyAlignment="1">
      <alignment horizontal="left" indent="1"/>
    </xf>
    <xf numFmtId="166" fontId="17" fillId="2" borderId="13" xfId="0" applyNumberFormat="1" applyFont="1" applyFill="1" applyBorder="1"/>
    <xf numFmtId="166" fontId="17" fillId="2" borderId="0" xfId="0" applyNumberFormat="1" applyFont="1" applyFill="1" applyBorder="1"/>
    <xf numFmtId="166" fontId="17" fillId="2" borderId="14" xfId="0" applyNumberFormat="1" applyFont="1" applyFill="1" applyBorder="1"/>
    <xf numFmtId="0" fontId="17" fillId="2" borderId="12" xfId="0" applyFont="1" applyFill="1" applyBorder="1" applyAlignment="1">
      <alignment horizontal="left" indent="2"/>
    </xf>
    <xf numFmtId="0" fontId="17" fillId="2" borderId="12" xfId="0" applyFont="1" applyFill="1" applyBorder="1" applyAlignment="1">
      <alignment horizontal="left" indent="3"/>
    </xf>
    <xf numFmtId="0" fontId="17" fillId="2" borderId="12" xfId="0" applyFont="1" applyFill="1" applyBorder="1" applyAlignment="1">
      <alignment horizontal="left" indent="4"/>
    </xf>
    <xf numFmtId="0" fontId="17" fillId="2" borderId="12" xfId="0" applyFont="1" applyFill="1" applyBorder="1" applyAlignment="1">
      <alignment horizontal="left" indent="5"/>
    </xf>
    <xf numFmtId="0" fontId="19" fillId="2" borderId="12" xfId="0" applyFont="1" applyFill="1" applyBorder="1" applyAlignment="1">
      <alignment horizontal="left" indent="6"/>
    </xf>
    <xf numFmtId="166" fontId="19" fillId="2" borderId="13" xfId="0" applyNumberFormat="1" applyFont="1" applyFill="1" applyBorder="1"/>
    <xf numFmtId="166" fontId="19" fillId="2" borderId="0" xfId="0" applyNumberFormat="1" applyFont="1" applyFill="1" applyBorder="1"/>
    <xf numFmtId="166" fontId="19" fillId="2" borderId="14" xfId="0" applyNumberFormat="1" applyFont="1" applyFill="1" applyBorder="1"/>
    <xf numFmtId="0" fontId="19" fillId="2" borderId="12" xfId="0" applyFont="1" applyFill="1" applyBorder="1" applyAlignment="1">
      <alignment horizontal="left" wrapText="1" indent="6"/>
    </xf>
    <xf numFmtId="0" fontId="17" fillId="2" borderId="12" xfId="0" applyFont="1" applyFill="1" applyBorder="1" applyAlignment="1">
      <alignment horizontal="left" wrapText="1" indent="4"/>
    </xf>
    <xf numFmtId="0" fontId="19" fillId="2" borderId="15" xfId="0" applyFont="1" applyFill="1" applyBorder="1" applyAlignment="1">
      <alignment horizontal="left" indent="6"/>
    </xf>
    <xf numFmtId="166" fontId="19" fillId="2" borderId="16" xfId="0" applyNumberFormat="1" applyFont="1" applyFill="1" applyBorder="1"/>
    <xf numFmtId="166" fontId="19" fillId="2" borderId="17" xfId="0" applyNumberFormat="1" applyFont="1" applyFill="1" applyBorder="1"/>
    <xf numFmtId="166" fontId="19" fillId="2" borderId="18" xfId="0" applyNumberFormat="1" applyFont="1" applyFill="1" applyBorder="1"/>
    <xf numFmtId="0" fontId="17" fillId="2" borderId="12" xfId="0" applyFont="1" applyFill="1" applyBorder="1" applyAlignment="1">
      <alignment horizontal="left"/>
    </xf>
    <xf numFmtId="0" fontId="17" fillId="2" borderId="19" xfId="0" applyFont="1" applyFill="1" applyBorder="1" applyAlignment="1">
      <alignment horizontal="left" vertical="center" wrapText="1"/>
    </xf>
    <xf numFmtId="166" fontId="17" fillId="2" borderId="20" xfId="0" applyNumberFormat="1" applyFont="1" applyFill="1" applyBorder="1"/>
    <xf numFmtId="166" fontId="17" fillId="2" borderId="21" xfId="0" applyNumberFormat="1" applyFont="1" applyFill="1" applyBorder="1"/>
    <xf numFmtId="166" fontId="17" fillId="2" borderId="22" xfId="0" applyNumberFormat="1" applyFont="1" applyFill="1" applyBorder="1"/>
    <xf numFmtId="0" fontId="17" fillId="2" borderId="0" xfId="0" applyFont="1" applyFill="1" applyBorder="1" applyAlignment="1">
      <alignment horizontal="left" vertical="center" wrapText="1"/>
    </xf>
    <xf numFmtId="166" fontId="17" fillId="2" borderId="0" xfId="0" applyNumberFormat="1" applyFont="1" applyFill="1" applyBorder="1" applyAlignment="1">
      <alignment horizontal="right" vertical="center" wrapText="1"/>
    </xf>
    <xf numFmtId="0" fontId="39" fillId="2" borderId="8" xfId="0" applyFont="1" applyFill="1" applyBorder="1"/>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7" fillId="2" borderId="12" xfId="0" applyFont="1" applyFill="1" applyBorder="1" applyAlignment="1">
      <alignment vertical="center"/>
    </xf>
    <xf numFmtId="166" fontId="17" fillId="2" borderId="13" xfId="0" applyNumberFormat="1" applyFont="1" applyFill="1" applyBorder="1" applyAlignment="1">
      <alignment horizontal="right" vertical="center" wrapText="1"/>
    </xf>
    <xf numFmtId="166" fontId="17" fillId="2" borderId="14" xfId="0" applyNumberFormat="1" applyFont="1" applyFill="1" applyBorder="1" applyAlignment="1">
      <alignment horizontal="right" vertical="center" wrapText="1"/>
    </xf>
    <xf numFmtId="0" fontId="17" fillId="2" borderId="12" xfId="0" applyFont="1" applyFill="1" applyBorder="1" applyAlignment="1">
      <alignment horizontal="left" vertical="center" indent="2"/>
    </xf>
    <xf numFmtId="0" fontId="19" fillId="2" borderId="12" xfId="0" applyFont="1" applyFill="1" applyBorder="1" applyAlignment="1">
      <alignment horizontal="left" vertical="center" indent="4"/>
    </xf>
    <xf numFmtId="0" fontId="39" fillId="2" borderId="12" xfId="0" applyFont="1" applyFill="1" applyBorder="1"/>
    <xf numFmtId="0" fontId="19" fillId="2" borderId="12" xfId="0" applyFont="1" applyFill="1" applyBorder="1" applyAlignment="1">
      <alignment horizontal="left" vertical="center" wrapText="1" indent="4"/>
    </xf>
    <xf numFmtId="0" fontId="19" fillId="2" borderId="15" xfId="0" applyFont="1" applyFill="1" applyBorder="1" applyAlignment="1">
      <alignment horizontal="left" vertical="center" indent="4"/>
    </xf>
    <xf numFmtId="0" fontId="17" fillId="2" borderId="19" xfId="0" applyFont="1" applyFill="1" applyBorder="1" applyAlignment="1">
      <alignment vertical="center"/>
    </xf>
    <xf numFmtId="0" fontId="16" fillId="4" borderId="19"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9"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2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34"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6" fillId="0" borderId="3" xfId="0" applyFont="1" applyBorder="1" applyAlignment="1">
      <alignment vertical="center"/>
    </xf>
    <xf numFmtId="0" fontId="10" fillId="3" borderId="0" xfId="0" applyFont="1" applyFill="1" applyAlignment="1">
      <alignment horizontal="left" vertical="center" wrapText="1"/>
    </xf>
    <xf numFmtId="0" fontId="33" fillId="0" borderId="0" xfId="26" applyFont="1" applyAlignment="1">
      <alignment horizontal="center"/>
      <protection/>
    </xf>
    <xf numFmtId="0" fontId="30" fillId="0" borderId="0" xfId="25" applyFont="1" applyAlignment="1">
      <alignment horizontal="center"/>
      <protection/>
    </xf>
    <xf numFmtId="0" fontId="30" fillId="0" borderId="0" xfId="26" applyFont="1" applyAlignment="1">
      <alignment horizontal="center"/>
      <protection/>
    </xf>
    <xf numFmtId="0" fontId="28" fillId="3" borderId="0" xfId="21" applyFont="1" applyFill="1" applyAlignment="1">
      <alignment horizontal="left" vertical="center"/>
      <protection/>
    </xf>
    <xf numFmtId="0" fontId="30" fillId="0" borderId="0" xfId="24" applyFont="1" applyAlignment="1">
      <alignment horizontal="center"/>
      <protection/>
    </xf>
    <xf numFmtId="0" fontId="30" fillId="0" borderId="0" xfId="24" applyFont="1" applyBorder="1" applyAlignment="1">
      <alignment horizontal="center"/>
      <protection/>
    </xf>
    <xf numFmtId="0" fontId="32" fillId="0" borderId="0" xfId="24" applyFont="1" applyAlignment="1">
      <alignment horizontal="center"/>
      <protection/>
    </xf>
    <xf numFmtId="0" fontId="4" fillId="0" borderId="26" xfId="21" applyFont="1" applyBorder="1" applyAlignment="1">
      <alignment horizontal="left" vertical="center" wrapText="1"/>
      <protection/>
    </xf>
    <xf numFmtId="0" fontId="4" fillId="0" borderId="5" xfId="21" applyFont="1" applyBorder="1" applyAlignment="1">
      <alignment horizontal="left" vertical="center" wrapText="1"/>
      <protection/>
    </xf>
    <xf numFmtId="0" fontId="6" fillId="0" borderId="36" xfId="21" applyFont="1" applyBorder="1" applyAlignment="1">
      <alignment horizontal="left" vertical="center"/>
      <protection/>
    </xf>
    <xf numFmtId="0" fontId="6" fillId="0" borderId="6" xfId="21" applyFont="1" applyBorder="1" applyAlignment="1">
      <alignment horizontal="left" vertical="center"/>
      <protection/>
    </xf>
    <xf numFmtId="0" fontId="28" fillId="3" borderId="0" xfId="21" applyFont="1" applyFill="1" applyAlignment="1">
      <alignment horizontal="left" vertical="center" wrapText="1"/>
      <protection/>
    </xf>
    <xf numFmtId="0" fontId="6" fillId="0" borderId="26" xfId="21" applyFont="1" applyBorder="1" applyAlignment="1">
      <alignment horizontal="left" vertical="center"/>
      <protection/>
    </xf>
    <xf numFmtId="0" fontId="6" fillId="0" borderId="5" xfId="21" applyFont="1" applyBorder="1" applyAlignment="1">
      <alignment horizontal="left" vertical="center"/>
      <protection/>
    </xf>
    <xf numFmtId="0" fontId="4" fillId="0" borderId="5" xfId="21" applyFont="1" applyBorder="1" applyAlignment="1">
      <alignment horizontal="left" vertical="center"/>
      <protection/>
    </xf>
    <xf numFmtId="0" fontId="4" fillId="0" borderId="26" xfId="21" applyFont="1" applyBorder="1" applyAlignment="1">
      <alignment horizontal="left" vertical="center"/>
      <protection/>
    </xf>
    <xf numFmtId="0" fontId="6" fillId="0" borderId="26" xfId="21" applyFont="1" applyBorder="1" applyAlignment="1">
      <alignment horizontal="left" vertical="center" wrapText="1"/>
      <protection/>
    </xf>
    <xf numFmtId="0" fontId="6" fillId="0" borderId="5" xfId="21" applyFont="1" applyBorder="1" applyAlignment="1">
      <alignment horizontal="left" vertical="center" wrapText="1"/>
      <protection/>
    </xf>
    <xf numFmtId="0" fontId="4" fillId="0" borderId="24" xfId="21" applyFont="1" applyBorder="1" applyAlignment="1">
      <alignment horizontal="left" vertical="center" wrapText="1"/>
      <protection/>
    </xf>
    <xf numFmtId="0" fontId="4" fillId="0" borderId="25" xfId="21" applyFont="1" applyBorder="1" applyAlignment="1">
      <alignment horizontal="left" vertical="center" wrapText="1"/>
      <protection/>
    </xf>
    <xf numFmtId="0" fontId="4" fillId="4" borderId="34" xfId="21" applyFont="1" applyFill="1" applyBorder="1" applyAlignment="1">
      <alignment horizontal="center" vertical="center"/>
      <protection/>
    </xf>
    <xf numFmtId="0" fontId="4" fillId="4" borderId="35" xfId="21" applyFont="1" applyFill="1" applyBorder="1" applyAlignment="1">
      <alignment horizontal="center" vertical="center"/>
      <protection/>
    </xf>
    <xf numFmtId="0" fontId="6" fillId="0" borderId="23" xfId="21" applyFont="1" applyBorder="1" applyAlignment="1">
      <alignment horizontal="justify" vertical="center"/>
      <protection/>
    </xf>
    <xf numFmtId="0" fontId="4" fillId="4" borderId="28" xfId="21" applyFont="1" applyFill="1" applyBorder="1" applyAlignment="1">
      <alignment horizontal="center" vertical="center"/>
      <protection/>
    </xf>
    <xf numFmtId="0" fontId="4" fillId="4" borderId="29" xfId="21" applyFont="1" applyFill="1" applyBorder="1" applyAlignment="1">
      <alignment horizontal="center" vertical="center"/>
      <protection/>
    </xf>
    <xf numFmtId="0" fontId="4" fillId="4" borderId="30" xfId="21" applyFont="1" applyFill="1" applyBorder="1" applyAlignment="1">
      <alignment horizontal="center" vertical="center"/>
      <protection/>
    </xf>
    <xf numFmtId="0" fontId="4" fillId="4" borderId="31" xfId="21" applyFont="1" applyFill="1" applyBorder="1" applyAlignment="1">
      <alignment horizontal="center" vertical="center"/>
      <protection/>
    </xf>
    <xf numFmtId="0" fontId="4" fillId="4" borderId="0" xfId="21" applyFont="1" applyFill="1" applyBorder="1" applyAlignment="1">
      <alignment horizontal="center" vertical="center"/>
      <protection/>
    </xf>
    <xf numFmtId="0" fontId="4" fillId="4" borderId="32" xfId="21" applyFont="1" applyFill="1" applyBorder="1" applyAlignment="1">
      <alignment horizontal="center" vertical="center"/>
      <protection/>
    </xf>
    <xf numFmtId="0" fontId="4" fillId="4" borderId="1" xfId="21" applyFont="1" applyFill="1" applyBorder="1" applyAlignment="1">
      <alignment horizontal="center" vertical="center"/>
      <protection/>
    </xf>
    <xf numFmtId="0" fontId="4" fillId="4" borderId="2" xfId="21" applyFont="1" applyFill="1" applyBorder="1" applyAlignment="1">
      <alignment horizontal="center" vertical="center"/>
      <protection/>
    </xf>
    <xf numFmtId="0" fontId="4" fillId="4" borderId="33" xfId="21" applyFont="1" applyFill="1" applyBorder="1" applyAlignment="1">
      <alignment horizontal="center" vertical="center"/>
      <protection/>
    </xf>
    <xf numFmtId="0" fontId="4" fillId="4" borderId="28" xfId="21" applyFont="1" applyFill="1" applyBorder="1" applyAlignment="1">
      <alignment horizontal="center" vertical="center" wrapText="1"/>
      <protection/>
    </xf>
    <xf numFmtId="0" fontId="4" fillId="4" borderId="29" xfId="21" applyFont="1" applyFill="1" applyBorder="1" applyAlignment="1">
      <alignment horizontal="center" vertical="center" wrapText="1"/>
      <protection/>
    </xf>
    <xf numFmtId="0" fontId="4" fillId="4" borderId="30" xfId="21" applyFont="1" applyFill="1" applyBorder="1" applyAlignment="1">
      <alignment horizontal="center" vertical="center" wrapText="1"/>
      <protection/>
    </xf>
    <xf numFmtId="0" fontId="4" fillId="4" borderId="31" xfId="21" applyFont="1" applyFill="1" applyBorder="1" applyAlignment="1">
      <alignment horizontal="center" vertical="center" wrapText="1"/>
      <protection/>
    </xf>
    <xf numFmtId="0" fontId="4" fillId="4" borderId="0" xfId="21" applyFont="1" applyFill="1" applyBorder="1" applyAlignment="1">
      <alignment horizontal="center" vertical="center" wrapText="1"/>
      <protection/>
    </xf>
    <xf numFmtId="0" fontId="4" fillId="4" borderId="32" xfId="21" applyFont="1" applyFill="1" applyBorder="1" applyAlignment="1">
      <alignment horizontal="center" vertical="center" wrapText="1"/>
      <protection/>
    </xf>
    <xf numFmtId="0" fontId="4" fillId="4" borderId="1" xfId="21" applyFont="1" applyFill="1" applyBorder="1" applyAlignment="1">
      <alignment horizontal="center" vertical="center" wrapText="1"/>
      <protection/>
    </xf>
    <xf numFmtId="0" fontId="4" fillId="4" borderId="2" xfId="21" applyFont="1" applyFill="1" applyBorder="1" applyAlignment="1">
      <alignment horizontal="center" vertical="center" wrapText="1"/>
      <protection/>
    </xf>
    <xf numFmtId="0" fontId="4" fillId="4" borderId="33" xfId="21" applyFont="1" applyFill="1" applyBorder="1" applyAlignment="1">
      <alignment horizontal="center" vertical="center" wrapText="1"/>
      <protection/>
    </xf>
    <xf numFmtId="0" fontId="4" fillId="4" borderId="37" xfId="21" applyFont="1" applyFill="1" applyBorder="1" applyAlignment="1">
      <alignment horizontal="center" vertical="center"/>
      <protection/>
    </xf>
    <xf numFmtId="0" fontId="4" fillId="4" borderId="3" xfId="21" applyFont="1" applyFill="1" applyBorder="1" applyAlignment="1">
      <alignment horizontal="center" vertical="center"/>
      <protection/>
    </xf>
    <xf numFmtId="0" fontId="4" fillId="4" borderId="38" xfId="21" applyFont="1" applyFill="1" applyBorder="1" applyAlignment="1">
      <alignment horizontal="center" vertical="center"/>
      <protection/>
    </xf>
    <xf numFmtId="0" fontId="4" fillId="4" borderId="34" xfId="21" applyFont="1" applyFill="1" applyBorder="1" applyAlignment="1">
      <alignment horizontal="center" vertical="center" wrapText="1"/>
      <protection/>
    </xf>
    <xf numFmtId="0" fontId="4" fillId="4" borderId="39" xfId="21" applyFont="1" applyFill="1" applyBorder="1" applyAlignment="1">
      <alignment horizontal="center" vertical="center" wrapText="1"/>
      <protection/>
    </xf>
    <xf numFmtId="0" fontId="4" fillId="4" borderId="35" xfId="21" applyFont="1" applyFill="1" applyBorder="1" applyAlignment="1">
      <alignment horizontal="center" vertical="center" wrapText="1"/>
      <protection/>
    </xf>
    <xf numFmtId="0" fontId="16" fillId="4" borderId="15"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2" xfId="0" applyFont="1" applyFill="1" applyBorder="1" applyAlignment="1">
      <alignment horizontal="center" vertical="center" wrapText="1"/>
    </xf>
    <xf numFmtId="165" fontId="12" fillId="2" borderId="0" xfId="22" applyNumberFormat="1" applyFont="1" applyFill="1" applyAlignment="1">
      <alignment horizontal="right"/>
      <protection/>
    </xf>
    <xf numFmtId="0" fontId="14" fillId="2" borderId="0" xfId="22" applyFont="1" applyFill="1" applyBorder="1" applyAlignment="1">
      <alignment horizontal="center"/>
      <protection/>
    </xf>
    <xf numFmtId="0" fontId="16" fillId="4" borderId="8"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22"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40"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41" xfId="0" applyFont="1" applyFill="1" applyBorder="1" applyAlignment="1">
      <alignment horizontal="center" vertical="center"/>
    </xf>
    <xf numFmtId="0" fontId="16" fillId="4" borderId="9"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43" xfId="0" applyFont="1" applyFill="1" applyBorder="1" applyAlignment="1">
      <alignment horizontal="center" vertical="center"/>
    </xf>
    <xf numFmtId="0" fontId="16" fillId="4" borderId="44" xfId="0" applyFont="1" applyFill="1" applyBorder="1" applyAlignment="1">
      <alignment horizontal="center" vertical="center"/>
    </xf>
    <xf numFmtId="43" fontId="11" fillId="0" borderId="0" xfId="20" applyFont="1"/>
    <xf numFmtId="0" fontId="4" fillId="5" borderId="28" xfId="0" applyFont="1" applyFill="1" applyBorder="1" applyAlignment="1">
      <alignment horizontal="center" vertical="center"/>
    </xf>
    <xf numFmtId="0" fontId="4" fillId="5" borderId="29" xfId="0" applyFont="1" applyFill="1" applyBorder="1" applyAlignment="1">
      <alignment horizontal="center" vertical="center"/>
    </xf>
    <xf numFmtId="0" fontId="4" fillId="5" borderId="30" xfId="0" applyFont="1" applyFill="1" applyBorder="1" applyAlignment="1">
      <alignment horizontal="center" vertical="center"/>
    </xf>
    <xf numFmtId="0" fontId="4" fillId="5" borderId="31" xfId="0" applyFont="1" applyFill="1" applyBorder="1" applyAlignment="1">
      <alignment horizontal="center" vertical="center"/>
    </xf>
    <xf numFmtId="0" fontId="4" fillId="5" borderId="0" xfId="0" applyFont="1" applyFill="1" applyAlignment="1">
      <alignment horizontal="center" vertical="center"/>
    </xf>
    <xf numFmtId="0" fontId="4" fillId="5" borderId="32" xfId="0" applyFont="1" applyFill="1" applyBorder="1" applyAlignment="1">
      <alignment horizontal="center" vertical="center"/>
    </xf>
    <xf numFmtId="0" fontId="4" fillId="5" borderId="28"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0" borderId="23" xfId="0" applyFont="1" applyBorder="1" applyAlignment="1">
      <alignment horizontal="left" vertical="center" wrapText="1"/>
    </xf>
    <xf numFmtId="4" fontId="4" fillId="0" borderId="23" xfId="20" applyNumberFormat="1" applyFont="1" applyBorder="1" applyAlignment="1">
      <alignment horizontal="right" vertical="center" wrapText="1"/>
    </xf>
    <xf numFmtId="4" fontId="11" fillId="0" borderId="0" xfId="0" applyNumberFormat="1" applyFont="1"/>
    <xf numFmtId="43" fontId="0" fillId="0" borderId="0" xfId="0" applyNumberFormat="1"/>
    <xf numFmtId="4" fontId="0" fillId="0" borderId="0" xfId="0" applyNumberFormat="1"/>
    <xf numFmtId="0" fontId="0" fillId="0" borderId="24" xfId="0" applyBorder="1"/>
    <xf numFmtId="0" fontId="6" fillId="0" borderId="26" xfId="0" applyFont="1" applyBorder="1" applyAlignment="1">
      <alignment horizontal="left" vertical="center" wrapText="1"/>
    </xf>
    <xf numFmtId="0" fontId="6" fillId="0" borderId="5" xfId="0" applyFont="1" applyBorder="1" applyAlignment="1">
      <alignment horizontal="left" vertical="center" wrapText="1"/>
    </xf>
    <xf numFmtId="4" fontId="4" fillId="0" borderId="5" xfId="20" applyNumberFormat="1" applyFont="1" applyBorder="1" applyAlignment="1">
      <alignment horizontal="right" vertical="center" wrapText="1"/>
    </xf>
    <xf numFmtId="4" fontId="4" fillId="0" borderId="5" xfId="0" applyNumberFormat="1" applyFont="1" applyBorder="1" applyAlignment="1">
      <alignment horizontal="right" vertical="center" wrapText="1"/>
    </xf>
    <xf numFmtId="0" fontId="0" fillId="0" borderId="25" xfId="0" applyBorder="1"/>
    <xf numFmtId="0" fontId="6" fillId="0" borderId="26" xfId="0" applyFont="1" applyBorder="1" applyAlignment="1">
      <alignment horizontal="left" vertical="center" wrapText="1"/>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43" fontId="4" fillId="0" borderId="5" xfId="0" applyNumberFormat="1" applyFont="1" applyBorder="1" applyAlignment="1">
      <alignment horizontal="center" vertical="center" wrapText="1"/>
    </xf>
    <xf numFmtId="0" fontId="0" fillId="0" borderId="27" xfId="0" applyBorder="1"/>
    <xf numFmtId="0" fontId="0" fillId="0" borderId="45" xfId="0" applyBorder="1"/>
    <xf numFmtId="0" fontId="4" fillId="0" borderId="36"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Millares" xfId="20"/>
    <cellStyle name="Normal 11" xfId="21"/>
    <cellStyle name="Normal 6 4" xfId="22"/>
    <cellStyle name="Millares 2" xfId="23"/>
    <cellStyle name="Normal 6 4 2" xfId="24"/>
    <cellStyle name="Normal 15" xfId="25"/>
    <cellStyle name="Normal_Formatos aspecto Financiero 2 2" xfId="26"/>
    <cellStyle name="Euro" xfId="27"/>
    <cellStyle name="Hipervínculo 2" xfId="28"/>
    <cellStyle name="Millares 2 2" xfId="29"/>
    <cellStyle name="Millares 2 2 2" xfId="30"/>
    <cellStyle name="Millares 2 3" xfId="31"/>
    <cellStyle name="Millares 2 9" xfId="32"/>
    <cellStyle name="Millares 3" xfId="33"/>
    <cellStyle name="Millares 4" xfId="34"/>
    <cellStyle name="Millares 5" xfId="35"/>
    <cellStyle name="Moneda 2" xfId="36"/>
    <cellStyle name="Moneda 2 2" xfId="37"/>
    <cellStyle name="Moneda 2 2 2" xfId="38"/>
    <cellStyle name="Normal 10" xfId="39"/>
    <cellStyle name="Normal 2" xfId="40"/>
    <cellStyle name="Normal 2 13" xfId="41"/>
    <cellStyle name="Normal 2 2" xfId="42"/>
    <cellStyle name="Normal 2 3" xfId="43"/>
    <cellStyle name="Normal 3" xfId="44"/>
    <cellStyle name="Normal 3 2" xfId="45"/>
    <cellStyle name="Normal 4" xfId="46"/>
    <cellStyle name="Normal 5" xfId="47"/>
    <cellStyle name="Normal 6" xfId="48"/>
    <cellStyle name="Normal 6 2" xfId="49"/>
    <cellStyle name="Normal 6 3" xfId="50"/>
    <cellStyle name="Normal 6 3 2 2" xfId="51"/>
    <cellStyle name="Normal 6 5" xfId="52"/>
    <cellStyle name="Normal 6 6" xfId="53"/>
    <cellStyle name="Normal 6 6 2" xfId="54"/>
    <cellStyle name="Normal 7" xfId="55"/>
    <cellStyle name="Normal 7 2" xfId="56"/>
    <cellStyle name="Normal 7 2 2" xfId="57"/>
    <cellStyle name="Normal 7 3" xfId="58"/>
    <cellStyle name="Normal 7 3 2" xfId="59"/>
    <cellStyle name="Normal 7 4" xfId="60"/>
    <cellStyle name="Normal 8" xfId="61"/>
    <cellStyle name="Normal 9" xfId="62"/>
    <cellStyle name="Normal 9 2" xfId="63"/>
    <cellStyle name="Normal 9 3" xfId="64"/>
    <cellStyle name="Porcentaje 2" xfId="65"/>
    <cellStyle name="Porcentaje 3" xfId="66"/>
    <cellStyle name="Porcentual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0</xdr:col>
      <xdr:colOff>1447800</xdr:colOff>
      <xdr:row>1</xdr:row>
      <xdr:rowOff>161925</xdr:rowOff>
    </xdr:to>
    <xdr:grpSp>
      <xdr:nvGrpSpPr>
        <xdr:cNvPr id="2" name="Group 451972"/>
        <xdr:cNvGrpSpPr>
          <a:grpSpLocks/>
        </xdr:cNvGrpSpPr>
      </xdr:nvGrpSpPr>
      <xdr:grpSpPr bwMode="auto">
        <a:xfrm>
          <a:off x="104775" y="0"/>
          <a:ext cx="1343025" cy="600075"/>
          <a:chOff x="0" y="0"/>
          <a:chExt cx="7534997" cy="3486912"/>
        </a:xfrm>
      </xdr:grpSpPr>
      <xdr:pic>
        <xdr:nvPicPr>
          <xdr:cNvPr id="3" name="Picture 4513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66473" cy="3486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Shape 8647"/>
          <xdr:cNvSpPr>
            <a:spLocks/>
          </xdr:cNvSpPr>
        </xdr:nvSpPr>
        <xdr:spPr bwMode="auto">
          <a:xfrm>
            <a:off x="2667389" y="1287542"/>
            <a:ext cx="216631" cy="246699"/>
          </a:xfrm>
          <a:custGeom>
            <a:avLst/>
            <a:gdLst>
              <a:gd name="T0" fmla="*/ 119710 w 217208"/>
              <a:gd name="T1" fmla="*/ 0 h 246964"/>
              <a:gd name="T2" fmla="*/ 208724 w 217208"/>
              <a:gd name="T3" fmla="*/ 31712 h 246964"/>
              <a:gd name="T4" fmla="*/ 191288 w 217208"/>
              <a:gd name="T5" fmla="*/ 52210 h 246964"/>
              <a:gd name="T6" fmla="*/ 118644 w 217208"/>
              <a:gd name="T7" fmla="*/ 24917 h 246964"/>
              <a:gd name="T8" fmla="*/ 27940 w 217208"/>
              <a:gd name="T9" fmla="*/ 123165 h 246964"/>
              <a:gd name="T10" fmla="*/ 122415 w 217208"/>
              <a:gd name="T11" fmla="*/ 222682 h 246964"/>
              <a:gd name="T12" fmla="*/ 191288 w 217208"/>
              <a:gd name="T13" fmla="*/ 198844 h 246964"/>
              <a:gd name="T14" fmla="*/ 191288 w 217208"/>
              <a:gd name="T15" fmla="*/ 139522 h 246964"/>
              <a:gd name="T16" fmla="*/ 118644 w 217208"/>
              <a:gd name="T17" fmla="*/ 139522 h 246964"/>
              <a:gd name="T18" fmla="*/ 118644 w 217208"/>
              <a:gd name="T19" fmla="*/ 115240 h 246964"/>
              <a:gd name="T20" fmla="*/ 217208 w 217208"/>
              <a:gd name="T21" fmla="*/ 115240 h 246964"/>
              <a:gd name="T22" fmla="*/ 217208 w 217208"/>
              <a:gd name="T23" fmla="*/ 210477 h 246964"/>
              <a:gd name="T24" fmla="*/ 121412 w 217208"/>
              <a:gd name="T25" fmla="*/ 246964 h 246964"/>
              <a:gd name="T26" fmla="*/ 0 w 217208"/>
              <a:gd name="T27" fmla="*/ 123787 h 246964"/>
              <a:gd name="T28" fmla="*/ 119710 w 217208"/>
              <a:gd name="T29" fmla="*/ 0 h 24696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7208"/>
              <a:gd name="T46" fmla="*/ 0 h 246964"/>
              <a:gd name="T47" fmla="*/ 217208 w 217208"/>
              <a:gd name="T48" fmla="*/ 246964 h 24696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6964" w="217208">
                <a:moveTo>
                  <a:pt x="119710" y="0"/>
                </a:moveTo>
                <a:cubicBezTo>
                  <a:pt x="159969" y="0"/>
                  <a:pt x="184823" y="11570"/>
                  <a:pt x="208724" y="31712"/>
                </a:cubicBezTo>
                <a:lnTo>
                  <a:pt x="191288" y="52210"/>
                </a:lnTo>
                <a:cubicBezTo>
                  <a:pt x="172923" y="36170"/>
                  <a:pt x="152413" y="24917"/>
                  <a:pt x="118644" y="24917"/>
                </a:cubicBezTo>
                <a:cubicBezTo>
                  <a:pt x="65799" y="24917"/>
                  <a:pt x="27940" y="69571"/>
                  <a:pt x="27940" y="123165"/>
                </a:cubicBezTo>
                <a:cubicBezTo>
                  <a:pt x="27940" y="180417"/>
                  <a:pt x="64414" y="222682"/>
                  <a:pt x="122415" y="222682"/>
                </a:cubicBezTo>
                <a:cubicBezTo>
                  <a:pt x="149708" y="222682"/>
                  <a:pt x="174942" y="212116"/>
                  <a:pt x="191288" y="198844"/>
                </a:cubicBezTo>
                <a:lnTo>
                  <a:pt x="191288" y="139522"/>
                </a:lnTo>
                <a:lnTo>
                  <a:pt x="118644" y="139522"/>
                </a:lnTo>
                <a:lnTo>
                  <a:pt x="118644" y="115240"/>
                </a:lnTo>
                <a:lnTo>
                  <a:pt x="217208" y="115240"/>
                </a:lnTo>
                <a:lnTo>
                  <a:pt x="217208" y="210477"/>
                </a:lnTo>
                <a:cubicBezTo>
                  <a:pt x="195072" y="230239"/>
                  <a:pt x="161671" y="246964"/>
                  <a:pt x="121412" y="246964"/>
                </a:cubicBezTo>
                <a:cubicBezTo>
                  <a:pt x="46368" y="246964"/>
                  <a:pt x="0" y="192367"/>
                  <a:pt x="0" y="123787"/>
                </a:cubicBezTo>
                <a:cubicBezTo>
                  <a:pt x="0" y="58001"/>
                  <a:pt x="48070" y="0"/>
                  <a:pt x="11971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 name="Shape 8648"/>
          <xdr:cNvSpPr>
            <a:spLocks/>
          </xdr:cNvSpPr>
        </xdr:nvSpPr>
        <xdr:spPr bwMode="auto">
          <a:xfrm>
            <a:off x="2934881" y="1287542"/>
            <a:ext cx="122444" cy="246699"/>
          </a:xfrm>
          <a:custGeom>
            <a:avLst/>
            <a:gdLst>
              <a:gd name="T0" fmla="*/ 121723 w 121723"/>
              <a:gd name="T1" fmla="*/ 0 h 246914"/>
              <a:gd name="T2" fmla="*/ 121723 w 121723"/>
              <a:gd name="T3" fmla="*/ 24934 h 246914"/>
              <a:gd name="T4" fmla="*/ 121399 w 121723"/>
              <a:gd name="T5" fmla="*/ 24867 h 246914"/>
              <a:gd name="T6" fmla="*/ 27927 w 121723"/>
              <a:gd name="T7" fmla="*/ 123127 h 246914"/>
              <a:gd name="T8" fmla="*/ 84350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27" y="68530"/>
                  <a:pt x="27927" y="123127"/>
                </a:cubicBezTo>
                <a:cubicBezTo>
                  <a:pt x="27927" y="164028"/>
                  <a:pt x="50187" y="199199"/>
                  <a:pt x="84350" y="214228"/>
                </a:cubicBezTo>
                <a:lnTo>
                  <a:pt x="121723" y="221932"/>
                </a:lnTo>
                <a:lnTo>
                  <a:pt x="121723" y="246882"/>
                </a:lnTo>
                <a:lnTo>
                  <a:pt x="121399" y="246914"/>
                </a:lnTo>
                <a:cubicBezTo>
                  <a:pt x="48755"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 name="Shape 8649"/>
          <xdr:cNvSpPr>
            <a:spLocks/>
          </xdr:cNvSpPr>
        </xdr:nvSpPr>
        <xdr:spPr bwMode="auto">
          <a:xfrm>
            <a:off x="3057325" y="1287542"/>
            <a:ext cx="122444" cy="246699"/>
          </a:xfrm>
          <a:custGeom>
            <a:avLst/>
            <a:gdLst>
              <a:gd name="T0" fmla="*/ 374 w 121786"/>
              <a:gd name="T1" fmla="*/ 0 h 246919"/>
              <a:gd name="T2" fmla="*/ 121786 w 121786"/>
              <a:gd name="T3" fmla="*/ 123165 h 246919"/>
              <a:gd name="T4" fmla="*/ 25783 w 121786"/>
              <a:gd name="T5" fmla="*/ 244347 h 246919"/>
              <a:gd name="T6" fmla="*/ 0 w 121786"/>
              <a:gd name="T7" fmla="*/ 246919 h 246919"/>
              <a:gd name="T8" fmla="*/ 0 w 121786"/>
              <a:gd name="T9" fmla="*/ 221970 h 246919"/>
              <a:gd name="T10" fmla="*/ 374 w 121786"/>
              <a:gd name="T11" fmla="*/ 222047 h 246919"/>
              <a:gd name="T12" fmla="*/ 93796 w 121786"/>
              <a:gd name="T13" fmla="*/ 123787 h 246919"/>
              <a:gd name="T14" fmla="*/ 37394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24" y="232413"/>
                  <a:pt x="25783" y="244347"/>
                </a:cubicBezTo>
                <a:lnTo>
                  <a:pt x="0" y="246919"/>
                </a:lnTo>
                <a:lnTo>
                  <a:pt x="0" y="221970"/>
                </a:lnTo>
                <a:lnTo>
                  <a:pt x="374" y="222047"/>
                </a:lnTo>
                <a:cubicBezTo>
                  <a:pt x="54921" y="222047"/>
                  <a:pt x="93796" y="178397"/>
                  <a:pt x="93796" y="123787"/>
                </a:cubicBezTo>
                <a:cubicBezTo>
                  <a:pt x="93796" y="82887"/>
                  <a:pt x="71536" y="47716"/>
                  <a:pt x="37394"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 name="Shape 8650"/>
          <xdr:cNvSpPr>
            <a:spLocks/>
          </xdr:cNvSpPr>
        </xdr:nvSpPr>
        <xdr:spPr bwMode="auto">
          <a:xfrm>
            <a:off x="3236281" y="1291029"/>
            <a:ext cx="96071" cy="238853"/>
          </a:xfrm>
          <a:custGeom>
            <a:avLst/>
            <a:gdLst>
              <a:gd name="T0" fmla="*/ 0 w 95993"/>
              <a:gd name="T1" fmla="*/ 0 h 238722"/>
              <a:gd name="T2" fmla="*/ 95993 w 95993"/>
              <a:gd name="T3" fmla="*/ 0 h 238722"/>
              <a:gd name="T4" fmla="*/ 95993 w 95993"/>
              <a:gd name="T5" fmla="*/ 24219 h 238722"/>
              <a:gd name="T6" fmla="*/ 26607 w 95993"/>
              <a:gd name="T7" fmla="*/ 24219 h 238722"/>
              <a:gd name="T8" fmla="*/ 26607 w 95993"/>
              <a:gd name="T9" fmla="*/ 106451 h 238722"/>
              <a:gd name="T10" fmla="*/ 95993 w 95993"/>
              <a:gd name="T11" fmla="*/ 106451 h 238722"/>
              <a:gd name="T12" fmla="*/ 95993 w 95993"/>
              <a:gd name="T13" fmla="*/ 130277 h 238722"/>
              <a:gd name="T14" fmla="*/ 26607 w 95993"/>
              <a:gd name="T15" fmla="*/ 130277 h 238722"/>
              <a:gd name="T16" fmla="*/ 26607 w 95993"/>
              <a:gd name="T17" fmla="*/ 214579 h 238722"/>
              <a:gd name="T18" fmla="*/ 95993 w 95993"/>
              <a:gd name="T19" fmla="*/ 214579 h 238722"/>
              <a:gd name="T20" fmla="*/ 95993 w 95993"/>
              <a:gd name="T21" fmla="*/ 238722 h 238722"/>
              <a:gd name="T22" fmla="*/ 0 w 95993"/>
              <a:gd name="T23" fmla="*/ 238722 h 238722"/>
              <a:gd name="T24" fmla="*/ 0 w 95993"/>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993"/>
              <a:gd name="T40" fmla="*/ 0 h 238722"/>
              <a:gd name="T41" fmla="*/ 95993 w 95993"/>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95993">
                <a:moveTo>
                  <a:pt x="0" y="0"/>
                </a:moveTo>
                <a:lnTo>
                  <a:pt x="95993" y="0"/>
                </a:lnTo>
                <a:lnTo>
                  <a:pt x="95993" y="24219"/>
                </a:lnTo>
                <a:lnTo>
                  <a:pt x="26607" y="24219"/>
                </a:lnTo>
                <a:lnTo>
                  <a:pt x="26607" y="106451"/>
                </a:lnTo>
                <a:lnTo>
                  <a:pt x="95993" y="106451"/>
                </a:lnTo>
                <a:lnTo>
                  <a:pt x="95993" y="130277"/>
                </a:lnTo>
                <a:lnTo>
                  <a:pt x="26607" y="130277"/>
                </a:lnTo>
                <a:lnTo>
                  <a:pt x="26607" y="214579"/>
                </a:lnTo>
                <a:lnTo>
                  <a:pt x="95993" y="214579"/>
                </a:lnTo>
                <a:lnTo>
                  <a:pt x="95993"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 name="Shape 8651"/>
          <xdr:cNvSpPr>
            <a:spLocks/>
          </xdr:cNvSpPr>
        </xdr:nvSpPr>
        <xdr:spPr bwMode="auto">
          <a:xfrm>
            <a:off x="3332352" y="1291029"/>
            <a:ext cx="96071" cy="238853"/>
          </a:xfrm>
          <a:custGeom>
            <a:avLst/>
            <a:gdLst>
              <a:gd name="T0" fmla="*/ 0 w 96691"/>
              <a:gd name="T1" fmla="*/ 0 h 238722"/>
              <a:gd name="T2" fmla="*/ 5594 w 96691"/>
              <a:gd name="T3" fmla="*/ 0 h 238722"/>
              <a:gd name="T4" fmla="*/ 83407 w 96691"/>
              <a:gd name="T5" fmla="*/ 59703 h 238722"/>
              <a:gd name="T6" fmla="*/ 45548 w 96691"/>
              <a:gd name="T7" fmla="*/ 115303 h 238722"/>
              <a:gd name="T8" fmla="*/ 96691 w 96691"/>
              <a:gd name="T9" fmla="*/ 173304 h 238722"/>
              <a:gd name="T10" fmla="*/ 10065 w 96691"/>
              <a:gd name="T11" fmla="*/ 238722 h 238722"/>
              <a:gd name="T12" fmla="*/ 0 w 96691"/>
              <a:gd name="T13" fmla="*/ 238722 h 238722"/>
              <a:gd name="T14" fmla="*/ 0 w 96691"/>
              <a:gd name="T15" fmla="*/ 214579 h 238722"/>
              <a:gd name="T16" fmla="*/ 10763 w 96691"/>
              <a:gd name="T17" fmla="*/ 214579 h 238722"/>
              <a:gd name="T18" fmla="*/ 69386 w 96691"/>
              <a:gd name="T19" fmla="*/ 171552 h 238722"/>
              <a:gd name="T20" fmla="*/ 5975 w 96691"/>
              <a:gd name="T21" fmla="*/ 130277 h 238722"/>
              <a:gd name="T22" fmla="*/ 0 w 96691"/>
              <a:gd name="T23" fmla="*/ 130277 h 238722"/>
              <a:gd name="T24" fmla="*/ 0 w 96691"/>
              <a:gd name="T25" fmla="*/ 106451 h 238722"/>
              <a:gd name="T26" fmla="*/ 1200 w 96691"/>
              <a:gd name="T27" fmla="*/ 106451 h 238722"/>
              <a:gd name="T28" fmla="*/ 56115 w 96691"/>
              <a:gd name="T29" fmla="*/ 63474 h 238722"/>
              <a:gd name="T30" fmla="*/ 3270 w 96691"/>
              <a:gd name="T31" fmla="*/ 24219 h 238722"/>
              <a:gd name="T32" fmla="*/ 0 w 96691"/>
              <a:gd name="T33" fmla="*/ 24219 h 238722"/>
              <a:gd name="T34" fmla="*/ 0 w 96691"/>
              <a:gd name="T35" fmla="*/ 0 h 2387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6691"/>
              <a:gd name="T55" fmla="*/ 0 h 238722"/>
              <a:gd name="T56" fmla="*/ 96691 w 96691"/>
              <a:gd name="T57" fmla="*/ 238722 h 2387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h="238722" w="96691">
                <a:moveTo>
                  <a:pt x="0" y="0"/>
                </a:moveTo>
                <a:lnTo>
                  <a:pt x="5594" y="0"/>
                </a:lnTo>
                <a:cubicBezTo>
                  <a:pt x="52712" y="0"/>
                  <a:pt x="83407" y="23216"/>
                  <a:pt x="83407" y="59703"/>
                </a:cubicBezTo>
                <a:cubicBezTo>
                  <a:pt x="83407" y="91097"/>
                  <a:pt x="64294" y="107137"/>
                  <a:pt x="45548" y="115303"/>
                </a:cubicBezTo>
                <a:cubicBezTo>
                  <a:pt x="73857" y="123863"/>
                  <a:pt x="96691" y="140221"/>
                  <a:pt x="96691" y="173304"/>
                </a:cubicBezTo>
                <a:cubicBezTo>
                  <a:pt x="96691" y="214579"/>
                  <a:pt x="62274" y="238722"/>
                  <a:pt x="10065" y="238722"/>
                </a:cubicBezTo>
                <a:lnTo>
                  <a:pt x="0" y="238722"/>
                </a:lnTo>
                <a:lnTo>
                  <a:pt x="0" y="214579"/>
                </a:lnTo>
                <a:lnTo>
                  <a:pt x="10763" y="214579"/>
                </a:lnTo>
                <a:cubicBezTo>
                  <a:pt x="46933" y="214579"/>
                  <a:pt x="69386" y="198475"/>
                  <a:pt x="69386" y="171552"/>
                </a:cubicBezTo>
                <a:cubicBezTo>
                  <a:pt x="69386" y="145313"/>
                  <a:pt x="47555" y="130277"/>
                  <a:pt x="5975" y="130277"/>
                </a:cubicBezTo>
                <a:lnTo>
                  <a:pt x="0" y="130277"/>
                </a:lnTo>
                <a:lnTo>
                  <a:pt x="0" y="106451"/>
                </a:lnTo>
                <a:lnTo>
                  <a:pt x="1200" y="106451"/>
                </a:lnTo>
                <a:cubicBezTo>
                  <a:pt x="33598" y="106451"/>
                  <a:pt x="56115" y="91783"/>
                  <a:pt x="56115" y="63474"/>
                </a:cubicBezTo>
                <a:cubicBezTo>
                  <a:pt x="56115" y="39573"/>
                  <a:pt x="37357" y="24219"/>
                  <a:pt x="3270" y="24219"/>
                </a:cubicBezTo>
                <a:lnTo>
                  <a:pt x="0" y="2421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 name="Shape 452302"/>
          <xdr:cNvSpPr>
            <a:spLocks/>
          </xdr:cNvSpPr>
        </xdr:nvSpPr>
        <xdr:spPr bwMode="auto">
          <a:xfrm>
            <a:off x="3483052" y="1291029"/>
            <a:ext cx="26372" cy="238853"/>
          </a:xfrm>
          <a:custGeom>
            <a:avLst/>
            <a:gdLst>
              <a:gd name="T0" fmla="*/ 0 w 26924"/>
              <a:gd name="T1" fmla="*/ 0 h 238722"/>
              <a:gd name="T2" fmla="*/ 26924 w 26924"/>
              <a:gd name="T3" fmla="*/ 0 h 238722"/>
              <a:gd name="T4" fmla="*/ 26924 w 26924"/>
              <a:gd name="T5" fmla="*/ 238722 h 238722"/>
              <a:gd name="T6" fmla="*/ 0 w 26924"/>
              <a:gd name="T7" fmla="*/ 238722 h 238722"/>
              <a:gd name="T8" fmla="*/ 0 w 26924"/>
              <a:gd name="T9" fmla="*/ 0 h 238722"/>
              <a:gd name="T10" fmla="*/ 0 60000 65536"/>
              <a:gd name="T11" fmla="*/ 0 60000 65536"/>
              <a:gd name="T12" fmla="*/ 0 60000 65536"/>
              <a:gd name="T13" fmla="*/ 0 60000 65536"/>
              <a:gd name="T14" fmla="*/ 0 60000 65536"/>
              <a:gd name="T15" fmla="*/ 0 w 26924"/>
              <a:gd name="T16" fmla="*/ 0 h 238722"/>
              <a:gd name="T17" fmla="*/ 26924 w 26924"/>
              <a:gd name="T18" fmla="*/ 238722 h 238722"/>
            </a:gdLst>
            <a:ahLst/>
            <a:cxnLst>
              <a:cxn ang="T10">
                <a:pos x="T0" y="T1"/>
              </a:cxn>
              <a:cxn ang="T11">
                <a:pos x="T2" y="T3"/>
              </a:cxn>
              <a:cxn ang="T12">
                <a:pos x="T4" y="T5"/>
              </a:cxn>
              <a:cxn ang="T13">
                <a:pos x="T6" y="T7"/>
              </a:cxn>
              <a:cxn ang="T14">
                <a:pos x="T8" y="T9"/>
              </a:cxn>
            </a:cxnLst>
            <a:rect l="T15" t="T16" r="T17" b="T18"/>
            <a:pathLst>
              <a:path h="238722" w="26924">
                <a:moveTo>
                  <a:pt x="0" y="0"/>
                </a:moveTo>
                <a:lnTo>
                  <a:pt x="26924" y="0"/>
                </a:lnTo>
                <a:lnTo>
                  <a:pt x="26924" y="238722"/>
                </a:lnTo>
                <a:lnTo>
                  <a:pt x="0" y="23872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 name="Shape 8653"/>
          <xdr:cNvSpPr>
            <a:spLocks/>
          </xdr:cNvSpPr>
        </xdr:nvSpPr>
        <xdr:spPr bwMode="auto">
          <a:xfrm>
            <a:off x="3581007" y="1291029"/>
            <a:ext cx="173305" cy="238853"/>
          </a:xfrm>
          <a:custGeom>
            <a:avLst/>
            <a:gdLst>
              <a:gd name="T0" fmla="*/ 0 w 174244"/>
              <a:gd name="T1" fmla="*/ 0 h 238722"/>
              <a:gd name="T2" fmla="*/ 172542 w 174244"/>
              <a:gd name="T3" fmla="*/ 0 h 238722"/>
              <a:gd name="T4" fmla="*/ 172542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42" y="0"/>
                </a:lnTo>
                <a:lnTo>
                  <a:pt x="172542"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 name="Shape 8654"/>
          <xdr:cNvSpPr>
            <a:spLocks/>
          </xdr:cNvSpPr>
        </xdr:nvSpPr>
        <xdr:spPr bwMode="auto">
          <a:xfrm>
            <a:off x="3808941" y="1291029"/>
            <a:ext cx="94187" cy="238853"/>
          </a:xfrm>
          <a:custGeom>
            <a:avLst/>
            <a:gdLst>
              <a:gd name="T0" fmla="*/ 0 w 94292"/>
              <a:gd name="T1" fmla="*/ 0 h 238709"/>
              <a:gd name="T2" fmla="*/ 94292 w 94292"/>
              <a:gd name="T3" fmla="*/ 0 h 238709"/>
              <a:gd name="T4" fmla="*/ 94292 w 94292"/>
              <a:gd name="T5" fmla="*/ 24905 h 238709"/>
              <a:gd name="T6" fmla="*/ 26912 w 94292"/>
              <a:gd name="T7" fmla="*/ 24905 h 238709"/>
              <a:gd name="T8" fmla="*/ 26912 w 94292"/>
              <a:gd name="T9" fmla="*/ 121780 h 238709"/>
              <a:gd name="T10" fmla="*/ 94292 w 94292"/>
              <a:gd name="T11" fmla="*/ 121780 h 238709"/>
              <a:gd name="T12" fmla="*/ 94292 w 94292"/>
              <a:gd name="T13" fmla="*/ 145999 h 238709"/>
              <a:gd name="T14" fmla="*/ 26912 w 94292"/>
              <a:gd name="T15" fmla="*/ 145999 h 238709"/>
              <a:gd name="T16" fmla="*/ 26912 w 94292"/>
              <a:gd name="T17" fmla="*/ 238709 h 238709"/>
              <a:gd name="T18" fmla="*/ 0 w 94292"/>
              <a:gd name="T19" fmla="*/ 238709 h 238709"/>
              <a:gd name="T20" fmla="*/ 0 w 94292"/>
              <a:gd name="T21" fmla="*/ 0 h 2387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292"/>
              <a:gd name="T34" fmla="*/ 0 h 238709"/>
              <a:gd name="T35" fmla="*/ 94292 w 94292"/>
              <a:gd name="T36" fmla="*/ 238709 h 2387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09" w="94292">
                <a:moveTo>
                  <a:pt x="0" y="0"/>
                </a:moveTo>
                <a:lnTo>
                  <a:pt x="94292" y="0"/>
                </a:lnTo>
                <a:lnTo>
                  <a:pt x="94292" y="24905"/>
                </a:lnTo>
                <a:lnTo>
                  <a:pt x="26912" y="24905"/>
                </a:lnTo>
                <a:lnTo>
                  <a:pt x="26912" y="121780"/>
                </a:lnTo>
                <a:lnTo>
                  <a:pt x="94292" y="121780"/>
                </a:lnTo>
                <a:lnTo>
                  <a:pt x="94292" y="145999"/>
                </a:lnTo>
                <a:lnTo>
                  <a:pt x="26912" y="145999"/>
                </a:lnTo>
                <a:lnTo>
                  <a:pt x="2691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 name="Shape 8655"/>
          <xdr:cNvSpPr>
            <a:spLocks/>
          </xdr:cNvSpPr>
        </xdr:nvSpPr>
        <xdr:spPr bwMode="auto">
          <a:xfrm>
            <a:off x="3903128" y="1291029"/>
            <a:ext cx="103606" cy="238853"/>
          </a:xfrm>
          <a:custGeom>
            <a:avLst/>
            <a:gdLst>
              <a:gd name="T0" fmla="*/ 0 w 103168"/>
              <a:gd name="T1" fmla="*/ 0 h 238709"/>
              <a:gd name="T2" fmla="*/ 8375 w 103168"/>
              <a:gd name="T3" fmla="*/ 0 h 238709"/>
              <a:gd name="T4" fmla="*/ 94621 w 103168"/>
              <a:gd name="T5" fmla="*/ 71260 h 238709"/>
              <a:gd name="T6" fmla="*/ 29826 w 103168"/>
              <a:gd name="T7" fmla="*/ 141224 h 238709"/>
              <a:gd name="T8" fmla="*/ 103168 w 103168"/>
              <a:gd name="T9" fmla="*/ 238709 h 238709"/>
              <a:gd name="T10" fmla="*/ 70085 w 103168"/>
              <a:gd name="T11" fmla="*/ 238709 h 238709"/>
              <a:gd name="T12" fmla="*/ 819 w 103168"/>
              <a:gd name="T13" fmla="*/ 145999 h 238709"/>
              <a:gd name="T14" fmla="*/ 0 w 103168"/>
              <a:gd name="T15" fmla="*/ 145999 h 238709"/>
              <a:gd name="T16" fmla="*/ 0 w 103168"/>
              <a:gd name="T17" fmla="*/ 121780 h 238709"/>
              <a:gd name="T18" fmla="*/ 6000 w 103168"/>
              <a:gd name="T19" fmla="*/ 121780 h 238709"/>
              <a:gd name="T20" fmla="*/ 67380 w 103168"/>
              <a:gd name="T21" fmla="*/ 72276 h 238709"/>
              <a:gd name="T22" fmla="*/ 6293 w 103168"/>
              <a:gd name="T23" fmla="*/ 24905 h 238709"/>
              <a:gd name="T24" fmla="*/ 0 w 103168"/>
              <a:gd name="T25" fmla="*/ 24905 h 238709"/>
              <a:gd name="T26" fmla="*/ 0 w 103168"/>
              <a:gd name="T27" fmla="*/ 0 h 2387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3168"/>
              <a:gd name="T43" fmla="*/ 0 h 238709"/>
              <a:gd name="T44" fmla="*/ 103168 w 103168"/>
              <a:gd name="T45" fmla="*/ 238709 h 2387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38709" w="103168">
                <a:moveTo>
                  <a:pt x="0" y="0"/>
                </a:moveTo>
                <a:lnTo>
                  <a:pt x="8375" y="0"/>
                </a:lnTo>
                <a:cubicBezTo>
                  <a:pt x="60902" y="0"/>
                  <a:pt x="94621" y="28308"/>
                  <a:pt x="94621" y="71260"/>
                </a:cubicBezTo>
                <a:cubicBezTo>
                  <a:pt x="94621" y="111150"/>
                  <a:pt x="67380" y="134429"/>
                  <a:pt x="29826" y="141224"/>
                </a:cubicBezTo>
                <a:lnTo>
                  <a:pt x="103168" y="238709"/>
                </a:lnTo>
                <a:lnTo>
                  <a:pt x="70085" y="238709"/>
                </a:lnTo>
                <a:lnTo>
                  <a:pt x="819" y="145999"/>
                </a:lnTo>
                <a:lnTo>
                  <a:pt x="0" y="145999"/>
                </a:lnTo>
                <a:lnTo>
                  <a:pt x="0" y="121780"/>
                </a:lnTo>
                <a:lnTo>
                  <a:pt x="6000" y="121780"/>
                </a:lnTo>
                <a:cubicBezTo>
                  <a:pt x="41777" y="121780"/>
                  <a:pt x="67380" y="103353"/>
                  <a:pt x="67380" y="72276"/>
                </a:cubicBezTo>
                <a:cubicBezTo>
                  <a:pt x="67380" y="42634"/>
                  <a:pt x="44862" y="24905"/>
                  <a:pt x="6293" y="24905"/>
                </a:cubicBezTo>
                <a:lnTo>
                  <a:pt x="0" y="24905"/>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 name="Shape 8656"/>
          <xdr:cNvSpPr>
            <a:spLocks/>
          </xdr:cNvSpPr>
        </xdr:nvSpPr>
        <xdr:spPr bwMode="auto">
          <a:xfrm>
            <a:off x="4055712" y="1291029"/>
            <a:ext cx="201561" cy="238853"/>
          </a:xfrm>
          <a:custGeom>
            <a:avLst/>
            <a:gdLst>
              <a:gd name="T0" fmla="*/ 0 w 201930"/>
              <a:gd name="T1" fmla="*/ 0 h 238722"/>
              <a:gd name="T2" fmla="*/ 25222 w 201930"/>
              <a:gd name="T3" fmla="*/ 0 h 238722"/>
              <a:gd name="T4" fmla="*/ 175628 w 201930"/>
              <a:gd name="T5" fmla="*/ 191364 h 238722"/>
              <a:gd name="T6" fmla="*/ 175628 w 201930"/>
              <a:gd name="T7" fmla="*/ 0 h 238722"/>
              <a:gd name="T8" fmla="*/ 201930 w 201930"/>
              <a:gd name="T9" fmla="*/ 0 h 238722"/>
              <a:gd name="T10" fmla="*/ 201930 w 201930"/>
              <a:gd name="T11" fmla="*/ 238722 h 238722"/>
              <a:gd name="T12" fmla="*/ 180417 w 201930"/>
              <a:gd name="T13" fmla="*/ 238722 h 238722"/>
              <a:gd name="T14" fmla="*/ 26238 w 201930"/>
              <a:gd name="T15" fmla="*/ 42964 h 238722"/>
              <a:gd name="T16" fmla="*/ 26238 w 201930"/>
              <a:gd name="T17" fmla="*/ 238722 h 238722"/>
              <a:gd name="T18" fmla="*/ 0 w 201930"/>
              <a:gd name="T19" fmla="*/ 238722 h 238722"/>
              <a:gd name="T20" fmla="*/ 0 w 201930"/>
              <a:gd name="T21" fmla="*/ 0 h 2387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1930"/>
              <a:gd name="T34" fmla="*/ 0 h 238722"/>
              <a:gd name="T35" fmla="*/ 201930 w 201930"/>
              <a:gd name="T36" fmla="*/ 238722 h 2387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22" w="201930">
                <a:moveTo>
                  <a:pt x="0" y="0"/>
                </a:moveTo>
                <a:lnTo>
                  <a:pt x="25222" y="0"/>
                </a:lnTo>
                <a:lnTo>
                  <a:pt x="175628" y="191364"/>
                </a:lnTo>
                <a:lnTo>
                  <a:pt x="175628" y="0"/>
                </a:lnTo>
                <a:lnTo>
                  <a:pt x="201930" y="0"/>
                </a:lnTo>
                <a:lnTo>
                  <a:pt x="201930" y="238722"/>
                </a:lnTo>
                <a:lnTo>
                  <a:pt x="180417" y="238722"/>
                </a:lnTo>
                <a:lnTo>
                  <a:pt x="26238" y="42964"/>
                </a:lnTo>
                <a:lnTo>
                  <a:pt x="26238"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 name="Shape 8657"/>
          <xdr:cNvSpPr>
            <a:spLocks/>
          </xdr:cNvSpPr>
        </xdr:nvSpPr>
        <xdr:spPr bwMode="auto">
          <a:xfrm>
            <a:off x="4313786" y="1287542"/>
            <a:ext cx="122444" cy="246699"/>
          </a:xfrm>
          <a:custGeom>
            <a:avLst/>
            <a:gdLst>
              <a:gd name="T0" fmla="*/ 121723 w 121723"/>
              <a:gd name="T1" fmla="*/ 0 h 246914"/>
              <a:gd name="T2" fmla="*/ 121723 w 121723"/>
              <a:gd name="T3" fmla="*/ 24934 h 246914"/>
              <a:gd name="T4" fmla="*/ 121399 w 121723"/>
              <a:gd name="T5" fmla="*/ 24867 h 246914"/>
              <a:gd name="T6" fmla="*/ 27940 w 121723"/>
              <a:gd name="T7" fmla="*/ 123127 h 246914"/>
              <a:gd name="T8" fmla="*/ 84352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40" y="68530"/>
                  <a:pt x="27940" y="123127"/>
                </a:cubicBezTo>
                <a:cubicBezTo>
                  <a:pt x="27940" y="164028"/>
                  <a:pt x="50193" y="199199"/>
                  <a:pt x="84352" y="214228"/>
                </a:cubicBezTo>
                <a:lnTo>
                  <a:pt x="121723" y="221932"/>
                </a:lnTo>
                <a:lnTo>
                  <a:pt x="121723" y="246882"/>
                </a:lnTo>
                <a:lnTo>
                  <a:pt x="121399" y="246914"/>
                </a:lnTo>
                <a:cubicBezTo>
                  <a:pt x="48742"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 name="Shape 8658"/>
          <xdr:cNvSpPr>
            <a:spLocks/>
          </xdr:cNvSpPr>
        </xdr:nvSpPr>
        <xdr:spPr bwMode="auto">
          <a:xfrm>
            <a:off x="4436229" y="1287542"/>
            <a:ext cx="122444" cy="246699"/>
          </a:xfrm>
          <a:custGeom>
            <a:avLst/>
            <a:gdLst>
              <a:gd name="T0" fmla="*/ 374 w 121786"/>
              <a:gd name="T1" fmla="*/ 0 h 246919"/>
              <a:gd name="T2" fmla="*/ 121786 w 121786"/>
              <a:gd name="T3" fmla="*/ 123165 h 246919"/>
              <a:gd name="T4" fmla="*/ 25787 w 121786"/>
              <a:gd name="T5" fmla="*/ 244347 h 246919"/>
              <a:gd name="T6" fmla="*/ 0 w 121786"/>
              <a:gd name="T7" fmla="*/ 246919 h 246919"/>
              <a:gd name="T8" fmla="*/ 0 w 121786"/>
              <a:gd name="T9" fmla="*/ 221970 h 246919"/>
              <a:gd name="T10" fmla="*/ 374 w 121786"/>
              <a:gd name="T11" fmla="*/ 222047 h 246919"/>
              <a:gd name="T12" fmla="*/ 93783 w 121786"/>
              <a:gd name="T13" fmla="*/ 123787 h 246919"/>
              <a:gd name="T14" fmla="*/ 37392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33" y="232413"/>
                  <a:pt x="25787" y="244347"/>
                </a:cubicBezTo>
                <a:lnTo>
                  <a:pt x="0" y="246919"/>
                </a:lnTo>
                <a:lnTo>
                  <a:pt x="0" y="221970"/>
                </a:lnTo>
                <a:lnTo>
                  <a:pt x="374" y="222047"/>
                </a:lnTo>
                <a:cubicBezTo>
                  <a:pt x="54921" y="222047"/>
                  <a:pt x="93783" y="178397"/>
                  <a:pt x="93783" y="123787"/>
                </a:cubicBezTo>
                <a:cubicBezTo>
                  <a:pt x="93783" y="82887"/>
                  <a:pt x="71531" y="47716"/>
                  <a:pt x="37392"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 name="Shape 8659"/>
          <xdr:cNvSpPr>
            <a:spLocks/>
          </xdr:cNvSpPr>
        </xdr:nvSpPr>
        <xdr:spPr bwMode="auto">
          <a:xfrm>
            <a:off x="4716908" y="1291029"/>
            <a:ext cx="103606" cy="238853"/>
          </a:xfrm>
          <a:custGeom>
            <a:avLst/>
            <a:gdLst>
              <a:gd name="T0" fmla="*/ 0 w 104362"/>
              <a:gd name="T1" fmla="*/ 0 h 238709"/>
              <a:gd name="T2" fmla="*/ 82842 w 104362"/>
              <a:gd name="T3" fmla="*/ 0 h 238709"/>
              <a:gd name="T4" fmla="*/ 104362 w 104362"/>
              <a:gd name="T5" fmla="*/ 1869 h 238709"/>
              <a:gd name="T6" fmla="*/ 104362 w 104362"/>
              <a:gd name="T7" fmla="*/ 28757 h 238709"/>
              <a:gd name="T8" fmla="*/ 82842 w 104362"/>
              <a:gd name="T9" fmla="*/ 24905 h 238709"/>
              <a:gd name="T10" fmla="*/ 26924 w 104362"/>
              <a:gd name="T11" fmla="*/ 24905 h 238709"/>
              <a:gd name="T12" fmla="*/ 26924 w 104362"/>
              <a:gd name="T13" fmla="*/ 213817 h 238709"/>
              <a:gd name="T14" fmla="*/ 82842 w 104362"/>
              <a:gd name="T15" fmla="*/ 213817 h 238709"/>
              <a:gd name="T16" fmla="*/ 104362 w 104362"/>
              <a:gd name="T17" fmla="*/ 210021 h 238709"/>
              <a:gd name="T18" fmla="*/ 104362 w 104362"/>
              <a:gd name="T19" fmla="*/ 236818 h 238709"/>
              <a:gd name="T20" fmla="*/ 82842 w 104362"/>
              <a:gd name="T21" fmla="*/ 238709 h 238709"/>
              <a:gd name="T22" fmla="*/ 0 w 104362"/>
              <a:gd name="T23" fmla="*/ 238709 h 238709"/>
              <a:gd name="T24" fmla="*/ 0 w 104362"/>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2"/>
              <a:gd name="T40" fmla="*/ 0 h 238709"/>
              <a:gd name="T41" fmla="*/ 104362 w 104362"/>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2">
                <a:moveTo>
                  <a:pt x="0" y="0"/>
                </a:moveTo>
                <a:lnTo>
                  <a:pt x="82842" y="0"/>
                </a:lnTo>
                <a:lnTo>
                  <a:pt x="104362" y="1869"/>
                </a:lnTo>
                <a:lnTo>
                  <a:pt x="104362" y="28757"/>
                </a:lnTo>
                <a:lnTo>
                  <a:pt x="82842" y="24905"/>
                </a:lnTo>
                <a:lnTo>
                  <a:pt x="26924" y="24905"/>
                </a:lnTo>
                <a:lnTo>
                  <a:pt x="26924" y="213817"/>
                </a:lnTo>
                <a:lnTo>
                  <a:pt x="82842" y="213817"/>
                </a:lnTo>
                <a:lnTo>
                  <a:pt x="104362" y="210021"/>
                </a:lnTo>
                <a:lnTo>
                  <a:pt x="104362"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 name="Shape 8660"/>
          <xdr:cNvSpPr>
            <a:spLocks/>
          </xdr:cNvSpPr>
        </xdr:nvSpPr>
        <xdr:spPr bwMode="auto">
          <a:xfrm>
            <a:off x="4820514" y="1292773"/>
            <a:ext cx="105490" cy="235367"/>
          </a:xfrm>
          <a:custGeom>
            <a:avLst/>
            <a:gdLst>
              <a:gd name="T0" fmla="*/ 0 w 105366"/>
              <a:gd name="T1" fmla="*/ 0 h 234948"/>
              <a:gd name="T2" fmla="*/ 5478 w 105366"/>
              <a:gd name="T3" fmla="*/ 476 h 234948"/>
              <a:gd name="T4" fmla="*/ 105366 w 105366"/>
              <a:gd name="T5" fmla="*/ 117206 h 234948"/>
              <a:gd name="T6" fmla="*/ 5478 w 105366"/>
              <a:gd name="T7" fmla="*/ 234467 h 234948"/>
              <a:gd name="T8" fmla="*/ 0 w 105366"/>
              <a:gd name="T9" fmla="*/ 234948 h 234948"/>
              <a:gd name="T10" fmla="*/ 0 w 105366"/>
              <a:gd name="T11" fmla="*/ 208152 h 234948"/>
              <a:gd name="T12" fmla="*/ 19419 w 105366"/>
              <a:gd name="T13" fmla="*/ 204726 h 234948"/>
              <a:gd name="T14" fmla="*/ 77438 w 105366"/>
              <a:gd name="T15" fmla="*/ 117828 h 234948"/>
              <a:gd name="T16" fmla="*/ 19419 w 105366"/>
              <a:gd name="T17" fmla="*/ 30363 h 234948"/>
              <a:gd name="T18" fmla="*/ 0 w 105366"/>
              <a:gd name="T19" fmla="*/ 26888 h 234948"/>
              <a:gd name="T20" fmla="*/ 0 w 10536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66"/>
              <a:gd name="T34" fmla="*/ 0 h 234948"/>
              <a:gd name="T35" fmla="*/ 105366 w 10536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66">
                <a:moveTo>
                  <a:pt x="0" y="0"/>
                </a:moveTo>
                <a:lnTo>
                  <a:pt x="5478" y="476"/>
                </a:lnTo>
                <a:cubicBezTo>
                  <a:pt x="65675" y="11259"/>
                  <a:pt x="105366" y="58087"/>
                  <a:pt x="105366" y="117206"/>
                </a:cubicBezTo>
                <a:cubicBezTo>
                  <a:pt x="105366" y="176258"/>
                  <a:pt x="65675" y="223563"/>
                  <a:pt x="5478" y="234467"/>
                </a:cubicBezTo>
                <a:lnTo>
                  <a:pt x="0" y="234948"/>
                </a:lnTo>
                <a:lnTo>
                  <a:pt x="0" y="208152"/>
                </a:lnTo>
                <a:lnTo>
                  <a:pt x="19419" y="204726"/>
                </a:lnTo>
                <a:cubicBezTo>
                  <a:pt x="55743" y="190730"/>
                  <a:pt x="77438" y="157747"/>
                  <a:pt x="77438" y="117828"/>
                </a:cubicBezTo>
                <a:cubicBezTo>
                  <a:pt x="77438" y="77918"/>
                  <a:pt x="55743" y="44552"/>
                  <a:pt x="19419"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 name="Shape 8661"/>
          <xdr:cNvSpPr>
            <a:spLocks/>
          </xdr:cNvSpPr>
        </xdr:nvSpPr>
        <xdr:spPr bwMode="auto">
          <a:xfrm>
            <a:off x="4982517" y="1291029"/>
            <a:ext cx="175189" cy="238853"/>
          </a:xfrm>
          <a:custGeom>
            <a:avLst/>
            <a:gdLst>
              <a:gd name="T0" fmla="*/ 0 w 174256"/>
              <a:gd name="T1" fmla="*/ 0 h 238722"/>
              <a:gd name="T2" fmla="*/ 172555 w 174256"/>
              <a:gd name="T3" fmla="*/ 0 h 238722"/>
              <a:gd name="T4" fmla="*/ 172555 w 174256"/>
              <a:gd name="T5" fmla="*/ 24600 h 238722"/>
              <a:gd name="T6" fmla="*/ 26937 w 174256"/>
              <a:gd name="T7" fmla="*/ 24600 h 238722"/>
              <a:gd name="T8" fmla="*/ 26937 w 174256"/>
              <a:gd name="T9" fmla="*/ 106121 h 238722"/>
              <a:gd name="T10" fmla="*/ 157201 w 174256"/>
              <a:gd name="T11" fmla="*/ 106121 h 238722"/>
              <a:gd name="T12" fmla="*/ 157201 w 174256"/>
              <a:gd name="T13" fmla="*/ 130658 h 238722"/>
              <a:gd name="T14" fmla="*/ 26937 w 174256"/>
              <a:gd name="T15" fmla="*/ 130658 h 238722"/>
              <a:gd name="T16" fmla="*/ 26937 w 174256"/>
              <a:gd name="T17" fmla="*/ 214198 h 238722"/>
              <a:gd name="T18" fmla="*/ 174256 w 174256"/>
              <a:gd name="T19" fmla="*/ 214198 h 238722"/>
              <a:gd name="T20" fmla="*/ 174256 w 174256"/>
              <a:gd name="T21" fmla="*/ 238722 h 238722"/>
              <a:gd name="T22" fmla="*/ 0 w 174256"/>
              <a:gd name="T23" fmla="*/ 238722 h 238722"/>
              <a:gd name="T24" fmla="*/ 0 w 174256"/>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56"/>
              <a:gd name="T40" fmla="*/ 0 h 238722"/>
              <a:gd name="T41" fmla="*/ 174256 w 174256"/>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56">
                <a:moveTo>
                  <a:pt x="0" y="0"/>
                </a:moveTo>
                <a:lnTo>
                  <a:pt x="172555" y="0"/>
                </a:lnTo>
                <a:lnTo>
                  <a:pt x="172555" y="24600"/>
                </a:lnTo>
                <a:lnTo>
                  <a:pt x="26937" y="24600"/>
                </a:lnTo>
                <a:lnTo>
                  <a:pt x="26937" y="106121"/>
                </a:lnTo>
                <a:lnTo>
                  <a:pt x="157201" y="106121"/>
                </a:lnTo>
                <a:lnTo>
                  <a:pt x="157201" y="130658"/>
                </a:lnTo>
                <a:lnTo>
                  <a:pt x="26937" y="130658"/>
                </a:lnTo>
                <a:lnTo>
                  <a:pt x="26937" y="214198"/>
                </a:lnTo>
                <a:lnTo>
                  <a:pt x="174256" y="214198"/>
                </a:lnTo>
                <a:lnTo>
                  <a:pt x="174256"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 name="Shape 8662"/>
          <xdr:cNvSpPr>
            <a:spLocks/>
          </xdr:cNvSpPr>
        </xdr:nvSpPr>
        <xdr:spPr bwMode="auto">
          <a:xfrm>
            <a:off x="5210450" y="1291029"/>
            <a:ext cx="162002" cy="238853"/>
          </a:xfrm>
          <a:custGeom>
            <a:avLst/>
            <a:gdLst>
              <a:gd name="T0" fmla="*/ 0 w 161290"/>
              <a:gd name="T1" fmla="*/ 0 h 238722"/>
              <a:gd name="T2" fmla="*/ 26924 w 161290"/>
              <a:gd name="T3" fmla="*/ 0 h 238722"/>
              <a:gd name="T4" fmla="*/ 26924 w 161290"/>
              <a:gd name="T5" fmla="*/ 213817 h 238722"/>
              <a:gd name="T6" fmla="*/ 161290 w 161290"/>
              <a:gd name="T7" fmla="*/ 213817 h 238722"/>
              <a:gd name="T8" fmla="*/ 161290 w 161290"/>
              <a:gd name="T9" fmla="*/ 238722 h 238722"/>
              <a:gd name="T10" fmla="*/ 0 w 161290"/>
              <a:gd name="T11" fmla="*/ 238722 h 238722"/>
              <a:gd name="T12" fmla="*/ 0 w 161290"/>
              <a:gd name="T13" fmla="*/ 0 h 238722"/>
              <a:gd name="T14" fmla="*/ 0 60000 65536"/>
              <a:gd name="T15" fmla="*/ 0 60000 65536"/>
              <a:gd name="T16" fmla="*/ 0 60000 65536"/>
              <a:gd name="T17" fmla="*/ 0 60000 65536"/>
              <a:gd name="T18" fmla="*/ 0 60000 65536"/>
              <a:gd name="T19" fmla="*/ 0 60000 65536"/>
              <a:gd name="T20" fmla="*/ 0 60000 65536"/>
              <a:gd name="T21" fmla="*/ 0 w 161290"/>
              <a:gd name="T22" fmla="*/ 0 h 238722"/>
              <a:gd name="T23" fmla="*/ 161290 w 161290"/>
              <a:gd name="T24" fmla="*/ 238722 h 2387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h="238722" w="161290">
                <a:moveTo>
                  <a:pt x="0" y="0"/>
                </a:moveTo>
                <a:lnTo>
                  <a:pt x="26924" y="0"/>
                </a:lnTo>
                <a:lnTo>
                  <a:pt x="26924" y="213817"/>
                </a:lnTo>
                <a:lnTo>
                  <a:pt x="161290" y="213817"/>
                </a:lnTo>
                <a:lnTo>
                  <a:pt x="161290"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 name="Shape 8663"/>
          <xdr:cNvSpPr>
            <a:spLocks/>
          </xdr:cNvSpPr>
        </xdr:nvSpPr>
        <xdr:spPr bwMode="auto">
          <a:xfrm>
            <a:off x="5525037" y="1291029"/>
            <a:ext cx="173305" cy="238853"/>
          </a:xfrm>
          <a:custGeom>
            <a:avLst/>
            <a:gdLst>
              <a:gd name="T0" fmla="*/ 0 w 174244"/>
              <a:gd name="T1" fmla="*/ 0 h 238722"/>
              <a:gd name="T2" fmla="*/ 172555 w 174244"/>
              <a:gd name="T3" fmla="*/ 0 h 238722"/>
              <a:gd name="T4" fmla="*/ 172555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55" y="0"/>
                </a:lnTo>
                <a:lnTo>
                  <a:pt x="172555"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 name="Shape 8664"/>
          <xdr:cNvSpPr>
            <a:spLocks/>
          </xdr:cNvSpPr>
        </xdr:nvSpPr>
        <xdr:spPr bwMode="auto">
          <a:xfrm>
            <a:off x="5736016" y="1287542"/>
            <a:ext cx="178956" cy="245827"/>
          </a:xfrm>
          <a:custGeom>
            <a:avLst/>
            <a:gdLst>
              <a:gd name="T0" fmla="*/ 87999 w 179083"/>
              <a:gd name="T1" fmla="*/ 0 h 245516"/>
              <a:gd name="T2" fmla="*/ 171920 w 179083"/>
              <a:gd name="T3" fmla="*/ 29324 h 245516"/>
              <a:gd name="T4" fmla="*/ 156248 w 179083"/>
              <a:gd name="T5" fmla="*/ 50140 h 245516"/>
              <a:gd name="T6" fmla="*/ 87313 w 179083"/>
              <a:gd name="T7" fmla="*/ 24219 h 245516"/>
              <a:gd name="T8" fmla="*/ 36538 w 179083"/>
              <a:gd name="T9" fmla="*/ 63093 h 245516"/>
              <a:gd name="T10" fmla="*/ 101333 w 179083"/>
              <a:gd name="T11" fmla="*/ 109842 h 245516"/>
              <a:gd name="T12" fmla="*/ 179083 w 179083"/>
              <a:gd name="T13" fmla="*/ 177711 h 245516"/>
              <a:gd name="T14" fmla="*/ 97561 w 179083"/>
              <a:gd name="T15" fmla="*/ 245516 h 245516"/>
              <a:gd name="T16" fmla="*/ 0 w 179083"/>
              <a:gd name="T17" fmla="*/ 207404 h 245516"/>
              <a:gd name="T18" fmla="*/ 16726 w 179083"/>
              <a:gd name="T19" fmla="*/ 187592 h 245516"/>
              <a:gd name="T20" fmla="*/ 98565 w 179083"/>
              <a:gd name="T21" fmla="*/ 221374 h 245516"/>
              <a:gd name="T22" fmla="*/ 151791 w 179083"/>
              <a:gd name="T23" fmla="*/ 180416 h 245516"/>
              <a:gd name="T24" fmla="*/ 89700 w 179083"/>
              <a:gd name="T25" fmla="*/ 134683 h 245516"/>
              <a:gd name="T26" fmla="*/ 9551 w 179083"/>
              <a:gd name="T27" fmla="*/ 65481 h 245516"/>
              <a:gd name="T28" fmla="*/ 87999 w 179083"/>
              <a:gd name="T29" fmla="*/ 0 h 24551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79083"/>
              <a:gd name="T46" fmla="*/ 0 h 245516"/>
              <a:gd name="T47" fmla="*/ 179083 w 179083"/>
              <a:gd name="T48" fmla="*/ 245516 h 24551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5516" w="179083">
                <a:moveTo>
                  <a:pt x="87999" y="0"/>
                </a:moveTo>
                <a:cubicBezTo>
                  <a:pt x="122784" y="0"/>
                  <a:pt x="147689" y="9880"/>
                  <a:pt x="171920" y="29324"/>
                </a:cubicBezTo>
                <a:lnTo>
                  <a:pt x="156248" y="50140"/>
                </a:lnTo>
                <a:cubicBezTo>
                  <a:pt x="134036" y="32017"/>
                  <a:pt x="111913" y="24219"/>
                  <a:pt x="87313" y="24219"/>
                </a:cubicBezTo>
                <a:cubicBezTo>
                  <a:pt x="56286" y="24219"/>
                  <a:pt x="36538" y="41275"/>
                  <a:pt x="36538" y="63093"/>
                </a:cubicBezTo>
                <a:cubicBezTo>
                  <a:pt x="36538" y="85992"/>
                  <a:pt x="48806" y="98577"/>
                  <a:pt x="101333" y="109842"/>
                </a:cubicBezTo>
                <a:cubicBezTo>
                  <a:pt x="154495" y="121412"/>
                  <a:pt x="179083" y="140843"/>
                  <a:pt x="179083" y="177711"/>
                </a:cubicBezTo>
                <a:cubicBezTo>
                  <a:pt x="179083" y="218973"/>
                  <a:pt x="144996" y="245516"/>
                  <a:pt x="97561" y="245516"/>
                </a:cubicBezTo>
                <a:cubicBezTo>
                  <a:pt x="59690" y="245516"/>
                  <a:pt x="28677" y="232943"/>
                  <a:pt x="0" y="207404"/>
                </a:cubicBezTo>
                <a:lnTo>
                  <a:pt x="16726" y="187592"/>
                </a:lnTo>
                <a:cubicBezTo>
                  <a:pt x="41643" y="210109"/>
                  <a:pt x="65481" y="221374"/>
                  <a:pt x="98565" y="221374"/>
                </a:cubicBezTo>
                <a:cubicBezTo>
                  <a:pt x="130658" y="221374"/>
                  <a:pt x="151791" y="204635"/>
                  <a:pt x="151791" y="180416"/>
                </a:cubicBezTo>
                <a:cubicBezTo>
                  <a:pt x="151791" y="157962"/>
                  <a:pt x="139827" y="145250"/>
                  <a:pt x="89700" y="134683"/>
                </a:cubicBezTo>
                <a:cubicBezTo>
                  <a:pt x="34785" y="122796"/>
                  <a:pt x="9551" y="105054"/>
                  <a:pt x="9551" y="65481"/>
                </a:cubicBezTo>
                <a:cubicBezTo>
                  <a:pt x="9551" y="27241"/>
                  <a:pt x="42647" y="0"/>
                  <a:pt x="87999"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 name="Shape 8665"/>
          <xdr:cNvSpPr>
            <a:spLocks/>
          </xdr:cNvSpPr>
        </xdr:nvSpPr>
        <xdr:spPr bwMode="auto">
          <a:xfrm>
            <a:off x="5943229" y="1291029"/>
            <a:ext cx="188375" cy="238853"/>
          </a:xfrm>
          <a:custGeom>
            <a:avLst/>
            <a:gdLst>
              <a:gd name="T0" fmla="*/ 0 w 187592"/>
              <a:gd name="T1" fmla="*/ 0 h 238722"/>
              <a:gd name="T2" fmla="*/ 187592 w 187592"/>
              <a:gd name="T3" fmla="*/ 0 h 238722"/>
              <a:gd name="T4" fmla="*/ 187592 w 187592"/>
              <a:gd name="T5" fmla="*/ 24917 h 238722"/>
              <a:gd name="T6" fmla="*/ 107442 w 187592"/>
              <a:gd name="T7" fmla="*/ 24917 h 238722"/>
              <a:gd name="T8" fmla="*/ 107442 w 187592"/>
              <a:gd name="T9" fmla="*/ 238722 h 238722"/>
              <a:gd name="T10" fmla="*/ 80150 w 187592"/>
              <a:gd name="T11" fmla="*/ 238722 h 238722"/>
              <a:gd name="T12" fmla="*/ 80150 w 187592"/>
              <a:gd name="T13" fmla="*/ 24917 h 238722"/>
              <a:gd name="T14" fmla="*/ 0 w 187592"/>
              <a:gd name="T15" fmla="*/ 24917 h 238722"/>
              <a:gd name="T16" fmla="*/ 0 w 187592"/>
              <a:gd name="T17" fmla="*/ 0 h 2387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7592"/>
              <a:gd name="T28" fmla="*/ 0 h 238722"/>
              <a:gd name="T29" fmla="*/ 187592 w 187592"/>
              <a:gd name="T30" fmla="*/ 238722 h 2387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h="238722" w="187592">
                <a:moveTo>
                  <a:pt x="0" y="0"/>
                </a:moveTo>
                <a:lnTo>
                  <a:pt x="187592" y="0"/>
                </a:lnTo>
                <a:lnTo>
                  <a:pt x="187592" y="24917"/>
                </a:lnTo>
                <a:lnTo>
                  <a:pt x="107442" y="24917"/>
                </a:lnTo>
                <a:lnTo>
                  <a:pt x="107442" y="238722"/>
                </a:lnTo>
                <a:lnTo>
                  <a:pt x="80150" y="238722"/>
                </a:lnTo>
                <a:lnTo>
                  <a:pt x="80150" y="24917"/>
                </a:lnTo>
                <a:lnTo>
                  <a:pt x="0" y="2491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 name="Shape 8666"/>
          <xdr:cNvSpPr>
            <a:spLocks/>
          </xdr:cNvSpPr>
        </xdr:nvSpPr>
        <xdr:spPr bwMode="auto">
          <a:xfrm>
            <a:off x="6133488" y="1289286"/>
            <a:ext cx="120560" cy="240597"/>
          </a:xfrm>
          <a:custGeom>
            <a:avLst/>
            <a:gdLst>
              <a:gd name="T0" fmla="*/ 108826 w 120942"/>
              <a:gd name="T1" fmla="*/ 0 h 240411"/>
              <a:gd name="T2" fmla="*/ 120942 w 120942"/>
              <a:gd name="T3" fmla="*/ 0 h 240411"/>
              <a:gd name="T4" fmla="*/ 120942 w 120942"/>
              <a:gd name="T5" fmla="*/ 31733 h 240411"/>
              <a:gd name="T6" fmla="*/ 66560 w 120942"/>
              <a:gd name="T7" fmla="*/ 153111 h 240411"/>
              <a:gd name="T8" fmla="*/ 120942 w 120942"/>
              <a:gd name="T9" fmla="*/ 153111 h 240411"/>
              <a:gd name="T10" fmla="*/ 120942 w 120942"/>
              <a:gd name="T11" fmla="*/ 177393 h 240411"/>
              <a:gd name="T12" fmla="*/ 55994 w 120942"/>
              <a:gd name="T13" fmla="*/ 177393 h 240411"/>
              <a:gd name="T14" fmla="*/ 27686 w 120942"/>
              <a:gd name="T15" fmla="*/ 240411 h 240411"/>
              <a:gd name="T16" fmla="*/ 0 w 120942"/>
              <a:gd name="T17" fmla="*/ 240411 h 240411"/>
              <a:gd name="T18" fmla="*/ 108826 w 120942"/>
              <a:gd name="T19" fmla="*/ 0 h 2404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0942"/>
              <a:gd name="T31" fmla="*/ 0 h 240411"/>
              <a:gd name="T32" fmla="*/ 120942 w 120942"/>
              <a:gd name="T33" fmla="*/ 240411 h 2404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h="240411" w="120942">
                <a:moveTo>
                  <a:pt x="108826" y="0"/>
                </a:moveTo>
                <a:lnTo>
                  <a:pt x="120942" y="0"/>
                </a:lnTo>
                <a:lnTo>
                  <a:pt x="120942" y="31733"/>
                </a:lnTo>
                <a:lnTo>
                  <a:pt x="66560" y="153111"/>
                </a:lnTo>
                <a:lnTo>
                  <a:pt x="120942" y="153111"/>
                </a:lnTo>
                <a:lnTo>
                  <a:pt x="120942" y="177393"/>
                </a:lnTo>
                <a:lnTo>
                  <a:pt x="55994" y="177393"/>
                </a:lnTo>
                <a:lnTo>
                  <a:pt x="27686" y="240411"/>
                </a:lnTo>
                <a:lnTo>
                  <a:pt x="0" y="240411"/>
                </a:lnTo>
                <a:lnTo>
                  <a:pt x="108826"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 name="Shape 8667"/>
          <xdr:cNvSpPr>
            <a:spLocks/>
          </xdr:cNvSpPr>
        </xdr:nvSpPr>
        <xdr:spPr bwMode="auto">
          <a:xfrm>
            <a:off x="6254048" y="1289286"/>
            <a:ext cx="122444" cy="240597"/>
          </a:xfrm>
          <a:custGeom>
            <a:avLst/>
            <a:gdLst>
              <a:gd name="T0" fmla="*/ 0 w 121932"/>
              <a:gd name="T1" fmla="*/ 0 h 240411"/>
              <a:gd name="T2" fmla="*/ 13119 w 121932"/>
              <a:gd name="T3" fmla="*/ 0 h 240411"/>
              <a:gd name="T4" fmla="*/ 121932 w 121932"/>
              <a:gd name="T5" fmla="*/ 240411 h 240411"/>
              <a:gd name="T6" fmla="*/ 92951 w 121932"/>
              <a:gd name="T7" fmla="*/ 240411 h 240411"/>
              <a:gd name="T8" fmla="*/ 64947 w 121932"/>
              <a:gd name="T9" fmla="*/ 177393 h 240411"/>
              <a:gd name="T10" fmla="*/ 0 w 121932"/>
              <a:gd name="T11" fmla="*/ 177393 h 240411"/>
              <a:gd name="T12" fmla="*/ 0 w 121932"/>
              <a:gd name="T13" fmla="*/ 153111 h 240411"/>
              <a:gd name="T14" fmla="*/ 54381 w 121932"/>
              <a:gd name="T15" fmla="*/ 153111 h 240411"/>
              <a:gd name="T16" fmla="*/ 152 w 121932"/>
              <a:gd name="T17" fmla="*/ 31394 h 240411"/>
              <a:gd name="T18" fmla="*/ 0 w 121932"/>
              <a:gd name="T19" fmla="*/ 31733 h 240411"/>
              <a:gd name="T20" fmla="*/ 0 w 121932"/>
              <a:gd name="T21" fmla="*/ 0 h 2404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932"/>
              <a:gd name="T34" fmla="*/ 0 h 240411"/>
              <a:gd name="T35" fmla="*/ 121932 w 121932"/>
              <a:gd name="T36" fmla="*/ 240411 h 2404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0411" w="121932">
                <a:moveTo>
                  <a:pt x="0" y="0"/>
                </a:moveTo>
                <a:lnTo>
                  <a:pt x="13119" y="0"/>
                </a:lnTo>
                <a:lnTo>
                  <a:pt x="121932" y="240411"/>
                </a:lnTo>
                <a:lnTo>
                  <a:pt x="92951" y="240411"/>
                </a:lnTo>
                <a:lnTo>
                  <a:pt x="64947" y="177393"/>
                </a:lnTo>
                <a:lnTo>
                  <a:pt x="0" y="177393"/>
                </a:lnTo>
                <a:lnTo>
                  <a:pt x="0" y="153111"/>
                </a:lnTo>
                <a:lnTo>
                  <a:pt x="54381" y="153111"/>
                </a:lnTo>
                <a:lnTo>
                  <a:pt x="152" y="31394"/>
                </a:lnTo>
                <a:lnTo>
                  <a:pt x="0" y="31733"/>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5" name="Shape 8668"/>
          <xdr:cNvSpPr>
            <a:spLocks/>
          </xdr:cNvSpPr>
        </xdr:nvSpPr>
        <xdr:spPr bwMode="auto">
          <a:xfrm>
            <a:off x="6423585" y="1291029"/>
            <a:ext cx="103606" cy="238853"/>
          </a:xfrm>
          <a:custGeom>
            <a:avLst/>
            <a:gdLst>
              <a:gd name="T0" fmla="*/ 0 w 104356"/>
              <a:gd name="T1" fmla="*/ 0 h 238709"/>
              <a:gd name="T2" fmla="*/ 82842 w 104356"/>
              <a:gd name="T3" fmla="*/ 0 h 238709"/>
              <a:gd name="T4" fmla="*/ 104356 w 104356"/>
              <a:gd name="T5" fmla="*/ 1869 h 238709"/>
              <a:gd name="T6" fmla="*/ 104356 w 104356"/>
              <a:gd name="T7" fmla="*/ 28756 h 238709"/>
              <a:gd name="T8" fmla="*/ 82842 w 104356"/>
              <a:gd name="T9" fmla="*/ 24905 h 238709"/>
              <a:gd name="T10" fmla="*/ 26924 w 104356"/>
              <a:gd name="T11" fmla="*/ 24905 h 238709"/>
              <a:gd name="T12" fmla="*/ 26924 w 104356"/>
              <a:gd name="T13" fmla="*/ 213817 h 238709"/>
              <a:gd name="T14" fmla="*/ 82842 w 104356"/>
              <a:gd name="T15" fmla="*/ 213817 h 238709"/>
              <a:gd name="T16" fmla="*/ 104356 w 104356"/>
              <a:gd name="T17" fmla="*/ 210022 h 238709"/>
              <a:gd name="T18" fmla="*/ 104356 w 104356"/>
              <a:gd name="T19" fmla="*/ 236818 h 238709"/>
              <a:gd name="T20" fmla="*/ 82842 w 104356"/>
              <a:gd name="T21" fmla="*/ 238709 h 238709"/>
              <a:gd name="T22" fmla="*/ 0 w 104356"/>
              <a:gd name="T23" fmla="*/ 238709 h 238709"/>
              <a:gd name="T24" fmla="*/ 0 w 104356"/>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56"/>
              <a:gd name="T40" fmla="*/ 0 h 238709"/>
              <a:gd name="T41" fmla="*/ 104356 w 104356"/>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56">
                <a:moveTo>
                  <a:pt x="0" y="0"/>
                </a:moveTo>
                <a:lnTo>
                  <a:pt x="82842" y="0"/>
                </a:lnTo>
                <a:lnTo>
                  <a:pt x="104356" y="1869"/>
                </a:lnTo>
                <a:lnTo>
                  <a:pt x="104356" y="28756"/>
                </a:lnTo>
                <a:lnTo>
                  <a:pt x="82842" y="24905"/>
                </a:lnTo>
                <a:lnTo>
                  <a:pt x="26924" y="24905"/>
                </a:lnTo>
                <a:lnTo>
                  <a:pt x="26924" y="213817"/>
                </a:lnTo>
                <a:lnTo>
                  <a:pt x="82842" y="213817"/>
                </a:lnTo>
                <a:lnTo>
                  <a:pt x="104356" y="210022"/>
                </a:lnTo>
                <a:lnTo>
                  <a:pt x="104356"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6" name="Shape 8669"/>
          <xdr:cNvSpPr>
            <a:spLocks/>
          </xdr:cNvSpPr>
        </xdr:nvSpPr>
        <xdr:spPr bwMode="auto">
          <a:xfrm>
            <a:off x="6527191" y="1292773"/>
            <a:ext cx="105490" cy="235367"/>
          </a:xfrm>
          <a:custGeom>
            <a:avLst/>
            <a:gdLst>
              <a:gd name="T0" fmla="*/ 0 w 105359"/>
              <a:gd name="T1" fmla="*/ 0 h 234949"/>
              <a:gd name="T2" fmla="*/ 5480 w 105359"/>
              <a:gd name="T3" fmla="*/ 476 h 234949"/>
              <a:gd name="T4" fmla="*/ 105359 w 105359"/>
              <a:gd name="T5" fmla="*/ 117206 h 234949"/>
              <a:gd name="T6" fmla="*/ 5480 w 105359"/>
              <a:gd name="T7" fmla="*/ 234467 h 234949"/>
              <a:gd name="T8" fmla="*/ 0 w 105359"/>
              <a:gd name="T9" fmla="*/ 234949 h 234949"/>
              <a:gd name="T10" fmla="*/ 0 w 105359"/>
              <a:gd name="T11" fmla="*/ 208153 h 234949"/>
              <a:gd name="T12" fmla="*/ 19427 w 105359"/>
              <a:gd name="T13" fmla="*/ 204727 h 234949"/>
              <a:gd name="T14" fmla="*/ 77432 w 105359"/>
              <a:gd name="T15" fmla="*/ 117828 h 234949"/>
              <a:gd name="T16" fmla="*/ 19427 w 105359"/>
              <a:gd name="T17" fmla="*/ 30364 h 234949"/>
              <a:gd name="T18" fmla="*/ 0 w 105359"/>
              <a:gd name="T19" fmla="*/ 26886 h 234949"/>
              <a:gd name="T20" fmla="*/ 0 w 105359"/>
              <a:gd name="T21" fmla="*/ 0 h 2349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59"/>
              <a:gd name="T34" fmla="*/ 0 h 234949"/>
              <a:gd name="T35" fmla="*/ 105359 w 105359"/>
              <a:gd name="T36" fmla="*/ 234949 h 2349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9" w="105359">
                <a:moveTo>
                  <a:pt x="0" y="0"/>
                </a:moveTo>
                <a:lnTo>
                  <a:pt x="5480" y="476"/>
                </a:lnTo>
                <a:cubicBezTo>
                  <a:pt x="65668" y="11259"/>
                  <a:pt x="105359" y="58088"/>
                  <a:pt x="105359" y="117206"/>
                </a:cubicBezTo>
                <a:cubicBezTo>
                  <a:pt x="105359" y="176258"/>
                  <a:pt x="65668" y="223563"/>
                  <a:pt x="5480" y="234467"/>
                </a:cubicBezTo>
                <a:lnTo>
                  <a:pt x="0" y="234949"/>
                </a:lnTo>
                <a:lnTo>
                  <a:pt x="0" y="208153"/>
                </a:lnTo>
                <a:lnTo>
                  <a:pt x="19427" y="204727"/>
                </a:lnTo>
                <a:cubicBezTo>
                  <a:pt x="55750" y="190730"/>
                  <a:pt x="77432" y="157747"/>
                  <a:pt x="77432" y="117828"/>
                </a:cubicBezTo>
                <a:cubicBezTo>
                  <a:pt x="77432" y="77918"/>
                  <a:pt x="55750" y="44552"/>
                  <a:pt x="19427" y="30364"/>
                </a:cubicBezTo>
                <a:lnTo>
                  <a:pt x="0" y="2688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7" name="Shape 8670"/>
          <xdr:cNvSpPr>
            <a:spLocks/>
          </xdr:cNvSpPr>
        </xdr:nvSpPr>
        <xdr:spPr bwMode="auto">
          <a:xfrm>
            <a:off x="6679775" y="1287542"/>
            <a:ext cx="122444" cy="246699"/>
          </a:xfrm>
          <a:custGeom>
            <a:avLst/>
            <a:gdLst>
              <a:gd name="T0" fmla="*/ 121730 w 121730"/>
              <a:gd name="T1" fmla="*/ 0 h 246914"/>
              <a:gd name="T2" fmla="*/ 121730 w 121730"/>
              <a:gd name="T3" fmla="*/ 24932 h 246914"/>
              <a:gd name="T4" fmla="*/ 121412 w 121730"/>
              <a:gd name="T5" fmla="*/ 24867 h 246914"/>
              <a:gd name="T6" fmla="*/ 27940 w 121730"/>
              <a:gd name="T7" fmla="*/ 123127 h 246914"/>
              <a:gd name="T8" fmla="*/ 84358 w 121730"/>
              <a:gd name="T9" fmla="*/ 214227 h 246914"/>
              <a:gd name="T10" fmla="*/ 121730 w 121730"/>
              <a:gd name="T11" fmla="*/ 221930 h 246914"/>
              <a:gd name="T12" fmla="*/ 121730 w 121730"/>
              <a:gd name="T13" fmla="*/ 246882 h 246914"/>
              <a:gd name="T14" fmla="*/ 121412 w 121730"/>
              <a:gd name="T15" fmla="*/ 246914 h 246914"/>
              <a:gd name="T16" fmla="*/ 0 w 121730"/>
              <a:gd name="T17" fmla="*/ 123749 h 246914"/>
              <a:gd name="T18" fmla="*/ 96000 w 121730"/>
              <a:gd name="T19" fmla="*/ 2567 h 246914"/>
              <a:gd name="T20" fmla="*/ 121730 w 121730"/>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30"/>
              <a:gd name="T34" fmla="*/ 0 h 246914"/>
              <a:gd name="T35" fmla="*/ 121730 w 121730"/>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30">
                <a:moveTo>
                  <a:pt x="121730" y="0"/>
                </a:moveTo>
                <a:lnTo>
                  <a:pt x="121730" y="24932"/>
                </a:lnTo>
                <a:lnTo>
                  <a:pt x="121412" y="24867"/>
                </a:lnTo>
                <a:cubicBezTo>
                  <a:pt x="66815" y="24867"/>
                  <a:pt x="27940" y="68529"/>
                  <a:pt x="27940" y="123127"/>
                </a:cubicBezTo>
                <a:cubicBezTo>
                  <a:pt x="27940" y="164027"/>
                  <a:pt x="50193" y="199198"/>
                  <a:pt x="84358" y="214227"/>
                </a:cubicBezTo>
                <a:lnTo>
                  <a:pt x="121730" y="221930"/>
                </a:lnTo>
                <a:lnTo>
                  <a:pt x="121730" y="246882"/>
                </a:lnTo>
                <a:lnTo>
                  <a:pt x="121412" y="246914"/>
                </a:lnTo>
                <a:cubicBezTo>
                  <a:pt x="48755" y="246914"/>
                  <a:pt x="0" y="189929"/>
                  <a:pt x="0" y="123749"/>
                </a:cubicBezTo>
                <a:cubicBezTo>
                  <a:pt x="0" y="65853"/>
                  <a:pt x="37854" y="14500"/>
                  <a:pt x="96000" y="2567"/>
                </a:cubicBezTo>
                <a:lnTo>
                  <a:pt x="12173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8" name="Shape 8671"/>
          <xdr:cNvSpPr>
            <a:spLocks/>
          </xdr:cNvSpPr>
        </xdr:nvSpPr>
        <xdr:spPr bwMode="auto">
          <a:xfrm>
            <a:off x="6800335" y="1287542"/>
            <a:ext cx="122444" cy="246699"/>
          </a:xfrm>
          <a:custGeom>
            <a:avLst/>
            <a:gdLst>
              <a:gd name="T0" fmla="*/ 381 w 121780"/>
              <a:gd name="T1" fmla="*/ 0 h 246920"/>
              <a:gd name="T2" fmla="*/ 121780 w 121780"/>
              <a:gd name="T3" fmla="*/ 123165 h 246920"/>
              <a:gd name="T4" fmla="*/ 25789 w 121780"/>
              <a:gd name="T5" fmla="*/ 244347 h 246920"/>
              <a:gd name="T6" fmla="*/ 0 w 121780"/>
              <a:gd name="T7" fmla="*/ 246920 h 246920"/>
              <a:gd name="T8" fmla="*/ 0 w 121780"/>
              <a:gd name="T9" fmla="*/ 221968 h 246920"/>
              <a:gd name="T10" fmla="*/ 381 w 121780"/>
              <a:gd name="T11" fmla="*/ 222047 h 246920"/>
              <a:gd name="T12" fmla="*/ 93789 w 121780"/>
              <a:gd name="T13" fmla="*/ 123787 h 246920"/>
              <a:gd name="T14" fmla="*/ 37393 w 121780"/>
              <a:gd name="T15" fmla="*/ 32686 h 246920"/>
              <a:gd name="T16" fmla="*/ 0 w 121780"/>
              <a:gd name="T17" fmla="*/ 24970 h 246920"/>
              <a:gd name="T18" fmla="*/ 0 w 121780"/>
              <a:gd name="T19" fmla="*/ 38 h 246920"/>
              <a:gd name="T20" fmla="*/ 381 w 121780"/>
              <a:gd name="T21" fmla="*/ 0 h 2469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0"/>
              <a:gd name="T34" fmla="*/ 0 h 246920"/>
              <a:gd name="T35" fmla="*/ 121780 w 121780"/>
              <a:gd name="T36" fmla="*/ 246920 h 2469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20" w="121780">
                <a:moveTo>
                  <a:pt x="381" y="0"/>
                </a:moveTo>
                <a:cubicBezTo>
                  <a:pt x="73025" y="0"/>
                  <a:pt x="121780" y="56985"/>
                  <a:pt x="121780" y="123165"/>
                </a:cubicBezTo>
                <a:cubicBezTo>
                  <a:pt x="121780" y="181061"/>
                  <a:pt x="83927" y="232413"/>
                  <a:pt x="25789" y="244347"/>
                </a:cubicBezTo>
                <a:lnTo>
                  <a:pt x="0" y="246920"/>
                </a:lnTo>
                <a:lnTo>
                  <a:pt x="0" y="221968"/>
                </a:lnTo>
                <a:lnTo>
                  <a:pt x="381" y="222047"/>
                </a:lnTo>
                <a:cubicBezTo>
                  <a:pt x="54914" y="222047"/>
                  <a:pt x="93789" y="178397"/>
                  <a:pt x="93789" y="123787"/>
                </a:cubicBezTo>
                <a:cubicBezTo>
                  <a:pt x="93789" y="82887"/>
                  <a:pt x="71529" y="47716"/>
                  <a:pt x="37393" y="32686"/>
                </a:cubicBezTo>
                <a:lnTo>
                  <a:pt x="0" y="24970"/>
                </a:lnTo>
                <a:lnTo>
                  <a:pt x="0" y="38"/>
                </a:lnTo>
                <a:lnTo>
                  <a:pt x="38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9" name="Shape 8672"/>
          <xdr:cNvSpPr>
            <a:spLocks/>
          </xdr:cNvSpPr>
        </xdr:nvSpPr>
        <xdr:spPr bwMode="auto">
          <a:xfrm>
            <a:off x="7081013" y="1291029"/>
            <a:ext cx="103606" cy="238853"/>
          </a:xfrm>
          <a:custGeom>
            <a:avLst/>
            <a:gdLst>
              <a:gd name="T0" fmla="*/ 0 w 104369"/>
              <a:gd name="T1" fmla="*/ 0 h 238709"/>
              <a:gd name="T2" fmla="*/ 82842 w 104369"/>
              <a:gd name="T3" fmla="*/ 0 h 238709"/>
              <a:gd name="T4" fmla="*/ 104369 w 104369"/>
              <a:gd name="T5" fmla="*/ 1870 h 238709"/>
              <a:gd name="T6" fmla="*/ 104369 w 104369"/>
              <a:gd name="T7" fmla="*/ 28758 h 238709"/>
              <a:gd name="T8" fmla="*/ 82842 w 104369"/>
              <a:gd name="T9" fmla="*/ 24905 h 238709"/>
              <a:gd name="T10" fmla="*/ 26937 w 104369"/>
              <a:gd name="T11" fmla="*/ 24905 h 238709"/>
              <a:gd name="T12" fmla="*/ 26937 w 104369"/>
              <a:gd name="T13" fmla="*/ 213817 h 238709"/>
              <a:gd name="T14" fmla="*/ 82842 w 104369"/>
              <a:gd name="T15" fmla="*/ 213817 h 238709"/>
              <a:gd name="T16" fmla="*/ 104369 w 104369"/>
              <a:gd name="T17" fmla="*/ 210021 h 238709"/>
              <a:gd name="T18" fmla="*/ 104369 w 104369"/>
              <a:gd name="T19" fmla="*/ 236818 h 238709"/>
              <a:gd name="T20" fmla="*/ 82842 w 104369"/>
              <a:gd name="T21" fmla="*/ 238709 h 238709"/>
              <a:gd name="T22" fmla="*/ 0 w 104369"/>
              <a:gd name="T23" fmla="*/ 238709 h 238709"/>
              <a:gd name="T24" fmla="*/ 0 w 104369"/>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9"/>
              <a:gd name="T40" fmla="*/ 0 h 238709"/>
              <a:gd name="T41" fmla="*/ 104369 w 104369"/>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9">
                <a:moveTo>
                  <a:pt x="0" y="0"/>
                </a:moveTo>
                <a:lnTo>
                  <a:pt x="82842" y="0"/>
                </a:lnTo>
                <a:lnTo>
                  <a:pt x="104369" y="1870"/>
                </a:lnTo>
                <a:lnTo>
                  <a:pt x="104369" y="28758"/>
                </a:lnTo>
                <a:lnTo>
                  <a:pt x="82842" y="24905"/>
                </a:lnTo>
                <a:lnTo>
                  <a:pt x="26937" y="24905"/>
                </a:lnTo>
                <a:lnTo>
                  <a:pt x="26937" y="213817"/>
                </a:lnTo>
                <a:lnTo>
                  <a:pt x="82842" y="213817"/>
                </a:lnTo>
                <a:lnTo>
                  <a:pt x="104369" y="210021"/>
                </a:lnTo>
                <a:lnTo>
                  <a:pt x="104369"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0" name="Shape 8673"/>
          <xdr:cNvSpPr>
            <a:spLocks/>
          </xdr:cNvSpPr>
        </xdr:nvSpPr>
        <xdr:spPr bwMode="auto">
          <a:xfrm>
            <a:off x="7186503" y="1292773"/>
            <a:ext cx="105490" cy="235367"/>
          </a:xfrm>
          <a:custGeom>
            <a:avLst/>
            <a:gdLst>
              <a:gd name="T0" fmla="*/ 0 w 105346"/>
              <a:gd name="T1" fmla="*/ 0 h 234948"/>
              <a:gd name="T2" fmla="*/ 5474 w 105346"/>
              <a:gd name="T3" fmla="*/ 476 h 234948"/>
              <a:gd name="T4" fmla="*/ 105346 w 105346"/>
              <a:gd name="T5" fmla="*/ 117205 h 234948"/>
              <a:gd name="T6" fmla="*/ 5474 w 105346"/>
              <a:gd name="T7" fmla="*/ 234467 h 234948"/>
              <a:gd name="T8" fmla="*/ 0 w 105346"/>
              <a:gd name="T9" fmla="*/ 234948 h 234948"/>
              <a:gd name="T10" fmla="*/ 0 w 105346"/>
              <a:gd name="T11" fmla="*/ 208151 h 234948"/>
              <a:gd name="T12" fmla="*/ 19417 w 105346"/>
              <a:gd name="T13" fmla="*/ 204726 h 234948"/>
              <a:gd name="T14" fmla="*/ 77432 w 105346"/>
              <a:gd name="T15" fmla="*/ 117828 h 234948"/>
              <a:gd name="T16" fmla="*/ 19417 w 105346"/>
              <a:gd name="T17" fmla="*/ 30363 h 234948"/>
              <a:gd name="T18" fmla="*/ 0 w 105346"/>
              <a:gd name="T19" fmla="*/ 26888 h 234948"/>
              <a:gd name="T20" fmla="*/ 0 w 10534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46"/>
              <a:gd name="T34" fmla="*/ 0 h 234948"/>
              <a:gd name="T35" fmla="*/ 105346 w 10534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46">
                <a:moveTo>
                  <a:pt x="0" y="0"/>
                </a:moveTo>
                <a:lnTo>
                  <a:pt x="5474" y="476"/>
                </a:lnTo>
                <a:cubicBezTo>
                  <a:pt x="65674" y="11259"/>
                  <a:pt x="105346" y="58087"/>
                  <a:pt x="105346" y="117205"/>
                </a:cubicBezTo>
                <a:cubicBezTo>
                  <a:pt x="105346" y="176257"/>
                  <a:pt x="65674" y="223563"/>
                  <a:pt x="5474" y="234467"/>
                </a:cubicBezTo>
                <a:lnTo>
                  <a:pt x="0" y="234948"/>
                </a:lnTo>
                <a:lnTo>
                  <a:pt x="0" y="208151"/>
                </a:lnTo>
                <a:lnTo>
                  <a:pt x="19417" y="204726"/>
                </a:lnTo>
                <a:cubicBezTo>
                  <a:pt x="55743" y="190730"/>
                  <a:pt x="77432" y="157747"/>
                  <a:pt x="77432" y="117828"/>
                </a:cubicBezTo>
                <a:cubicBezTo>
                  <a:pt x="77432" y="77918"/>
                  <a:pt x="55743" y="44552"/>
                  <a:pt x="19417"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1" name="Shape 8674"/>
          <xdr:cNvSpPr>
            <a:spLocks/>
          </xdr:cNvSpPr>
        </xdr:nvSpPr>
        <xdr:spPr bwMode="auto">
          <a:xfrm>
            <a:off x="7348506" y="1291029"/>
            <a:ext cx="173305" cy="238853"/>
          </a:xfrm>
          <a:custGeom>
            <a:avLst/>
            <a:gdLst>
              <a:gd name="T0" fmla="*/ 0 w 174244"/>
              <a:gd name="T1" fmla="*/ 0 h 238722"/>
              <a:gd name="T2" fmla="*/ 172530 w 174244"/>
              <a:gd name="T3" fmla="*/ 0 h 238722"/>
              <a:gd name="T4" fmla="*/ 172530 w 174244"/>
              <a:gd name="T5" fmla="*/ 24600 h 238722"/>
              <a:gd name="T6" fmla="*/ 26924 w 174244"/>
              <a:gd name="T7" fmla="*/ 24600 h 238722"/>
              <a:gd name="T8" fmla="*/ 26924 w 174244"/>
              <a:gd name="T9" fmla="*/ 106121 h 238722"/>
              <a:gd name="T10" fmla="*/ 157188 w 174244"/>
              <a:gd name="T11" fmla="*/ 106121 h 238722"/>
              <a:gd name="T12" fmla="*/ 157188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30" y="0"/>
                </a:lnTo>
                <a:lnTo>
                  <a:pt x="172530" y="24600"/>
                </a:lnTo>
                <a:lnTo>
                  <a:pt x="26924" y="24600"/>
                </a:lnTo>
                <a:lnTo>
                  <a:pt x="26924" y="106121"/>
                </a:lnTo>
                <a:lnTo>
                  <a:pt x="157188" y="106121"/>
                </a:lnTo>
                <a:lnTo>
                  <a:pt x="157188"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2" name="Shape 8675"/>
          <xdr:cNvSpPr>
            <a:spLocks/>
          </xdr:cNvSpPr>
        </xdr:nvSpPr>
        <xdr:spPr bwMode="auto">
          <a:xfrm>
            <a:off x="4132946" y="2580315"/>
            <a:ext cx="171421" cy="248442"/>
          </a:xfrm>
          <a:custGeom>
            <a:avLst/>
            <a:gdLst>
              <a:gd name="T0" fmla="*/ 92723 w 171107"/>
              <a:gd name="T1" fmla="*/ 0 h 248412"/>
              <a:gd name="T2" fmla="*/ 168643 w 171107"/>
              <a:gd name="T3" fmla="*/ 69583 h 248412"/>
              <a:gd name="T4" fmla="*/ 106743 w 171107"/>
              <a:gd name="T5" fmla="*/ 165126 h 248412"/>
              <a:gd name="T6" fmla="*/ 41262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4 w 171107"/>
              <a:gd name="T19" fmla="*/ 71717 h 248412"/>
              <a:gd name="T20" fmla="*/ 90640 w 171107"/>
              <a:gd name="T21" fmla="*/ 24778 h 248412"/>
              <a:gd name="T22" fmla="*/ 24854 w 171107"/>
              <a:gd name="T23" fmla="*/ 66802 h 248412"/>
              <a:gd name="T24" fmla="*/ 4509 w 171107"/>
              <a:gd name="T25" fmla="*/ 52096 h 248412"/>
              <a:gd name="T26" fmla="*/ 92723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3" y="0"/>
                </a:moveTo>
                <a:cubicBezTo>
                  <a:pt x="137135" y="0"/>
                  <a:pt x="168643" y="29375"/>
                  <a:pt x="168643" y="69583"/>
                </a:cubicBezTo>
                <a:cubicBezTo>
                  <a:pt x="168643" y="105702"/>
                  <a:pt x="149771" y="127699"/>
                  <a:pt x="106743" y="165126"/>
                </a:cubicBezTo>
                <a:lnTo>
                  <a:pt x="41262" y="223190"/>
                </a:lnTo>
                <a:lnTo>
                  <a:pt x="171107" y="223190"/>
                </a:lnTo>
                <a:lnTo>
                  <a:pt x="171107" y="248412"/>
                </a:lnTo>
                <a:lnTo>
                  <a:pt x="0" y="248412"/>
                </a:lnTo>
                <a:lnTo>
                  <a:pt x="0" y="227089"/>
                </a:lnTo>
                <a:lnTo>
                  <a:pt x="88887" y="148704"/>
                </a:lnTo>
                <a:cubicBezTo>
                  <a:pt x="126302" y="115126"/>
                  <a:pt x="139954" y="96241"/>
                  <a:pt x="139954" y="71717"/>
                </a:cubicBezTo>
                <a:cubicBezTo>
                  <a:pt x="139954" y="43028"/>
                  <a:pt x="117196" y="24778"/>
                  <a:pt x="90640" y="24778"/>
                </a:cubicBezTo>
                <a:cubicBezTo>
                  <a:pt x="62662" y="24778"/>
                  <a:pt x="44399" y="39510"/>
                  <a:pt x="24854" y="66802"/>
                </a:cubicBezTo>
                <a:lnTo>
                  <a:pt x="4509" y="52096"/>
                </a:lnTo>
                <a:cubicBezTo>
                  <a:pt x="26607" y="19253"/>
                  <a:pt x="49682" y="0"/>
                  <a:pt x="92723"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3" name="Shape 8676"/>
          <xdr:cNvSpPr>
            <a:spLocks/>
          </xdr:cNvSpPr>
        </xdr:nvSpPr>
        <xdr:spPr bwMode="auto">
          <a:xfrm>
            <a:off x="4347693" y="2579443"/>
            <a:ext cx="103606" cy="253673"/>
          </a:xfrm>
          <a:custGeom>
            <a:avLst/>
            <a:gdLst>
              <a:gd name="T0" fmla="*/ 103403 w 103403"/>
              <a:gd name="T1" fmla="*/ 0 h 253316"/>
              <a:gd name="T2" fmla="*/ 103403 w 103403"/>
              <a:gd name="T3" fmla="*/ 25217 h 253316"/>
              <a:gd name="T4" fmla="*/ 103238 w 103403"/>
              <a:gd name="T5" fmla="*/ 25173 h 253316"/>
              <a:gd name="T6" fmla="*/ 28702 w 103403"/>
              <a:gd name="T7" fmla="*/ 126252 h 253316"/>
              <a:gd name="T8" fmla="*/ 72829 w 103403"/>
              <a:gd name="T9" fmla="*/ 219825 h 253316"/>
              <a:gd name="T10" fmla="*/ 103403 w 103403"/>
              <a:gd name="T11" fmla="*/ 227964 h 253316"/>
              <a:gd name="T12" fmla="*/ 103403 w 103403"/>
              <a:gd name="T13" fmla="*/ 253296 h 253316"/>
              <a:gd name="T14" fmla="*/ 103238 w 103403"/>
              <a:gd name="T15" fmla="*/ 253316 h 253316"/>
              <a:gd name="T16" fmla="*/ 0 w 103403"/>
              <a:gd name="T17" fmla="*/ 127002 h 253316"/>
              <a:gd name="T18" fmla="*/ 81280 w 103403"/>
              <a:gd name="T19" fmla="*/ 2570 h 253316"/>
              <a:gd name="T20" fmla="*/ 103403 w 103403"/>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403"/>
              <a:gd name="T34" fmla="*/ 0 h 253316"/>
              <a:gd name="T35" fmla="*/ 103403 w 103403"/>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403">
                <a:moveTo>
                  <a:pt x="103403" y="0"/>
                </a:moveTo>
                <a:lnTo>
                  <a:pt x="103403" y="25217"/>
                </a:lnTo>
                <a:lnTo>
                  <a:pt x="103238" y="25173"/>
                </a:lnTo>
                <a:cubicBezTo>
                  <a:pt x="57379" y="25173"/>
                  <a:pt x="28702" y="72023"/>
                  <a:pt x="28702" y="126252"/>
                </a:cubicBezTo>
                <a:cubicBezTo>
                  <a:pt x="28702" y="166962"/>
                  <a:pt x="45218" y="203900"/>
                  <a:pt x="72829" y="219825"/>
                </a:cubicBezTo>
                <a:lnTo>
                  <a:pt x="103403" y="227964"/>
                </a:lnTo>
                <a:lnTo>
                  <a:pt x="103403" y="253296"/>
                </a:lnTo>
                <a:lnTo>
                  <a:pt x="103238" y="253316"/>
                </a:lnTo>
                <a:cubicBezTo>
                  <a:pt x="39891" y="253316"/>
                  <a:pt x="0" y="195950"/>
                  <a:pt x="0" y="127002"/>
                </a:cubicBezTo>
                <a:cubicBezTo>
                  <a:pt x="0" y="66683"/>
                  <a:pt x="31066" y="14639"/>
                  <a:pt x="81280" y="2570"/>
                </a:cubicBezTo>
                <a:lnTo>
                  <a:pt x="10340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4" name="Shape 8677"/>
          <xdr:cNvSpPr>
            <a:spLocks/>
          </xdr:cNvSpPr>
        </xdr:nvSpPr>
        <xdr:spPr bwMode="auto">
          <a:xfrm>
            <a:off x="4451299" y="2579443"/>
            <a:ext cx="103606" cy="253673"/>
          </a:xfrm>
          <a:custGeom>
            <a:avLst/>
            <a:gdLst>
              <a:gd name="T0" fmla="*/ 533 w 103365"/>
              <a:gd name="T1" fmla="*/ 0 h 253358"/>
              <a:gd name="T2" fmla="*/ 103365 w 103365"/>
              <a:gd name="T3" fmla="*/ 126314 h 253358"/>
              <a:gd name="T4" fmla="*/ 22362 w 103365"/>
              <a:gd name="T5" fmla="*/ 250746 h 253358"/>
              <a:gd name="T6" fmla="*/ 0 w 103365"/>
              <a:gd name="T7" fmla="*/ 253358 h 253358"/>
              <a:gd name="T8" fmla="*/ 0 w 103365"/>
              <a:gd name="T9" fmla="*/ 228026 h 253358"/>
              <a:gd name="T10" fmla="*/ 533 w 103365"/>
              <a:gd name="T11" fmla="*/ 228168 h 253358"/>
              <a:gd name="T12" fmla="*/ 74701 w 103365"/>
              <a:gd name="T13" fmla="*/ 127064 h 253358"/>
              <a:gd name="T14" fmla="*/ 30848 w 103365"/>
              <a:gd name="T15" fmla="*/ 33564 h 253358"/>
              <a:gd name="T16" fmla="*/ 0 w 103365"/>
              <a:gd name="T17" fmla="*/ 25279 h 253358"/>
              <a:gd name="T18" fmla="*/ 0 w 103365"/>
              <a:gd name="T19" fmla="*/ 62 h 253358"/>
              <a:gd name="T20" fmla="*/ 533 w 103365"/>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65"/>
              <a:gd name="T34" fmla="*/ 0 h 253358"/>
              <a:gd name="T35" fmla="*/ 103365 w 103365"/>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65">
                <a:moveTo>
                  <a:pt x="533" y="0"/>
                </a:moveTo>
                <a:cubicBezTo>
                  <a:pt x="63487" y="0"/>
                  <a:pt x="103365" y="57429"/>
                  <a:pt x="103365" y="126314"/>
                </a:cubicBezTo>
                <a:cubicBezTo>
                  <a:pt x="103365" y="186644"/>
                  <a:pt x="72309" y="238680"/>
                  <a:pt x="22362" y="250746"/>
                </a:cubicBezTo>
                <a:lnTo>
                  <a:pt x="0" y="253358"/>
                </a:lnTo>
                <a:lnTo>
                  <a:pt x="0" y="228026"/>
                </a:lnTo>
                <a:lnTo>
                  <a:pt x="533" y="228168"/>
                </a:lnTo>
                <a:cubicBezTo>
                  <a:pt x="46381" y="228168"/>
                  <a:pt x="74701" y="180911"/>
                  <a:pt x="74701" y="127064"/>
                </a:cubicBezTo>
                <a:cubicBezTo>
                  <a:pt x="74701"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5" name="Shape 8678"/>
          <xdr:cNvSpPr>
            <a:spLocks/>
          </xdr:cNvSpPr>
        </xdr:nvSpPr>
        <xdr:spPr bwMode="auto">
          <a:xfrm>
            <a:off x="4585046"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17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17"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6" name="Shape 8679"/>
          <xdr:cNvSpPr>
            <a:spLocks/>
          </xdr:cNvSpPr>
        </xdr:nvSpPr>
        <xdr:spPr bwMode="auto">
          <a:xfrm>
            <a:off x="4718792" y="2583802"/>
            <a:ext cx="175189" cy="249314"/>
          </a:xfrm>
          <a:custGeom>
            <a:avLst/>
            <a:gdLst>
              <a:gd name="T0" fmla="*/ 23089 w 174942"/>
              <a:gd name="T1" fmla="*/ 0 h 249161"/>
              <a:gd name="T2" fmla="*/ 164109 w 174942"/>
              <a:gd name="T3" fmla="*/ 0 h 249161"/>
              <a:gd name="T4" fmla="*/ 164109 w 174942"/>
              <a:gd name="T5" fmla="*/ 25603 h 249161"/>
              <a:gd name="T6" fmla="*/ 47244 w 174942"/>
              <a:gd name="T7" fmla="*/ 25603 h 249161"/>
              <a:gd name="T8" fmla="*/ 41961 w 174942"/>
              <a:gd name="T9" fmla="*/ 103987 h 249161"/>
              <a:gd name="T10" fmla="*/ 90272 w 174942"/>
              <a:gd name="T11" fmla="*/ 93104 h 249161"/>
              <a:gd name="T12" fmla="*/ 174942 w 174942"/>
              <a:gd name="T13" fmla="*/ 168339 h 249161"/>
              <a:gd name="T14" fmla="*/ 87439 w 174942"/>
              <a:gd name="T15" fmla="*/ 249161 h 249161"/>
              <a:gd name="T16" fmla="*/ 0 w 174942"/>
              <a:gd name="T17" fmla="*/ 210299 h 249161"/>
              <a:gd name="T18" fmla="*/ 18174 w 174942"/>
              <a:gd name="T19" fmla="*/ 190335 h 249161"/>
              <a:gd name="T20" fmla="*/ 87821 w 174942"/>
              <a:gd name="T21" fmla="*/ 223952 h 249161"/>
              <a:gd name="T22" fmla="*/ 146952 w 174942"/>
              <a:gd name="T23" fmla="*/ 169405 h 249161"/>
              <a:gd name="T24" fmla="*/ 86055 w 174942"/>
              <a:gd name="T25" fmla="*/ 117577 h 249161"/>
              <a:gd name="T26" fmla="*/ 34595 w 174942"/>
              <a:gd name="T27" fmla="*/ 131585 h 249161"/>
              <a:gd name="T28" fmla="*/ 16091 w 174942"/>
              <a:gd name="T29" fmla="*/ 119329 h 249161"/>
              <a:gd name="T30" fmla="*/ 23089 w 174942"/>
              <a:gd name="T31" fmla="*/ 0 h 2491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942"/>
              <a:gd name="T49" fmla="*/ 0 h 249161"/>
              <a:gd name="T50" fmla="*/ 174942 w 174942"/>
              <a:gd name="T51" fmla="*/ 249161 h 2491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h="249161" w="174942">
                <a:moveTo>
                  <a:pt x="23089" y="0"/>
                </a:moveTo>
                <a:lnTo>
                  <a:pt x="164109" y="0"/>
                </a:lnTo>
                <a:lnTo>
                  <a:pt x="164109" y="25603"/>
                </a:lnTo>
                <a:lnTo>
                  <a:pt x="47244" y="25603"/>
                </a:lnTo>
                <a:lnTo>
                  <a:pt x="41961" y="103987"/>
                </a:lnTo>
                <a:cubicBezTo>
                  <a:pt x="56299" y="97625"/>
                  <a:pt x="69939" y="93104"/>
                  <a:pt x="90272" y="93104"/>
                </a:cubicBezTo>
                <a:cubicBezTo>
                  <a:pt x="137820" y="93104"/>
                  <a:pt x="174942" y="121450"/>
                  <a:pt x="174942" y="168339"/>
                </a:cubicBezTo>
                <a:cubicBezTo>
                  <a:pt x="174942" y="216586"/>
                  <a:pt x="138582" y="249161"/>
                  <a:pt x="87439" y="249161"/>
                </a:cubicBezTo>
                <a:cubicBezTo>
                  <a:pt x="52463" y="249161"/>
                  <a:pt x="22009" y="232372"/>
                  <a:pt x="0" y="210299"/>
                </a:cubicBezTo>
                <a:lnTo>
                  <a:pt x="18174" y="190335"/>
                </a:lnTo>
                <a:cubicBezTo>
                  <a:pt x="39510" y="211049"/>
                  <a:pt x="62979" y="223952"/>
                  <a:pt x="87821" y="223952"/>
                </a:cubicBezTo>
                <a:cubicBezTo>
                  <a:pt x="122796" y="223952"/>
                  <a:pt x="146952" y="200851"/>
                  <a:pt x="146952" y="169405"/>
                </a:cubicBezTo>
                <a:cubicBezTo>
                  <a:pt x="146952" y="138570"/>
                  <a:pt x="122098" y="117577"/>
                  <a:pt x="86055" y="117577"/>
                </a:cubicBezTo>
                <a:cubicBezTo>
                  <a:pt x="65418" y="117577"/>
                  <a:pt x="48997" y="123863"/>
                  <a:pt x="34595" y="131585"/>
                </a:cubicBezTo>
                <a:lnTo>
                  <a:pt x="16091" y="119329"/>
                </a:lnTo>
                <a:lnTo>
                  <a:pt x="23089"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7" name="Shape 452303"/>
          <xdr:cNvSpPr>
            <a:spLocks/>
          </xdr:cNvSpPr>
        </xdr:nvSpPr>
        <xdr:spPr bwMode="auto">
          <a:xfrm>
            <a:off x="5042797" y="2709331"/>
            <a:ext cx="97955" cy="28767"/>
          </a:xfrm>
          <a:custGeom>
            <a:avLst/>
            <a:gdLst>
              <a:gd name="T0" fmla="*/ 0 w 97257"/>
              <a:gd name="T1" fmla="*/ 0 h 28372"/>
              <a:gd name="T2" fmla="*/ 97257 w 97257"/>
              <a:gd name="T3" fmla="*/ 0 h 28372"/>
              <a:gd name="T4" fmla="*/ 97257 w 97257"/>
              <a:gd name="T5" fmla="*/ 28372 h 28372"/>
              <a:gd name="T6" fmla="*/ 0 w 97257"/>
              <a:gd name="T7" fmla="*/ 28372 h 28372"/>
              <a:gd name="T8" fmla="*/ 0 w 97257"/>
              <a:gd name="T9" fmla="*/ 0 h 28372"/>
              <a:gd name="T10" fmla="*/ 0 60000 65536"/>
              <a:gd name="T11" fmla="*/ 0 60000 65536"/>
              <a:gd name="T12" fmla="*/ 0 60000 65536"/>
              <a:gd name="T13" fmla="*/ 0 60000 65536"/>
              <a:gd name="T14" fmla="*/ 0 60000 65536"/>
              <a:gd name="T15" fmla="*/ 0 w 97257"/>
              <a:gd name="T16" fmla="*/ 0 h 28372"/>
              <a:gd name="T17" fmla="*/ 97257 w 97257"/>
              <a:gd name="T18" fmla="*/ 28372 h 28372"/>
            </a:gdLst>
            <a:ahLst/>
            <a:cxnLst>
              <a:cxn ang="T10">
                <a:pos x="T0" y="T1"/>
              </a:cxn>
              <a:cxn ang="T11">
                <a:pos x="T2" y="T3"/>
              </a:cxn>
              <a:cxn ang="T12">
                <a:pos x="T4" y="T5"/>
              </a:cxn>
              <a:cxn ang="T13">
                <a:pos x="T6" y="T7"/>
              </a:cxn>
              <a:cxn ang="T14">
                <a:pos x="T8" y="T9"/>
              </a:cxn>
            </a:cxnLst>
            <a:rect l="T15" t="T16" r="T17" b="T18"/>
            <a:pathLst>
              <a:path h="28372" w="97257">
                <a:moveTo>
                  <a:pt x="0" y="0"/>
                </a:moveTo>
                <a:lnTo>
                  <a:pt x="97257" y="0"/>
                </a:lnTo>
                <a:lnTo>
                  <a:pt x="97257" y="28372"/>
                </a:lnTo>
                <a:lnTo>
                  <a:pt x="0" y="2837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8" name="Shape 8681"/>
          <xdr:cNvSpPr>
            <a:spLocks/>
          </xdr:cNvSpPr>
        </xdr:nvSpPr>
        <xdr:spPr bwMode="auto">
          <a:xfrm>
            <a:off x="5285800" y="2580315"/>
            <a:ext cx="171421" cy="248442"/>
          </a:xfrm>
          <a:custGeom>
            <a:avLst/>
            <a:gdLst>
              <a:gd name="T0" fmla="*/ 92722 w 171107"/>
              <a:gd name="T1" fmla="*/ 0 h 248412"/>
              <a:gd name="T2" fmla="*/ 168643 w 171107"/>
              <a:gd name="T3" fmla="*/ 69583 h 248412"/>
              <a:gd name="T4" fmla="*/ 106756 w 171107"/>
              <a:gd name="T5" fmla="*/ 165126 h 248412"/>
              <a:gd name="T6" fmla="*/ 41275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3 w 171107"/>
              <a:gd name="T19" fmla="*/ 71717 h 248412"/>
              <a:gd name="T20" fmla="*/ 90652 w 171107"/>
              <a:gd name="T21" fmla="*/ 24778 h 248412"/>
              <a:gd name="T22" fmla="*/ 24854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47" y="0"/>
                  <a:pt x="168643" y="29375"/>
                  <a:pt x="168643" y="69583"/>
                </a:cubicBezTo>
                <a:cubicBezTo>
                  <a:pt x="168643" y="105702"/>
                  <a:pt x="149783" y="127699"/>
                  <a:pt x="106756" y="165126"/>
                </a:cubicBezTo>
                <a:lnTo>
                  <a:pt x="41275" y="223190"/>
                </a:lnTo>
                <a:lnTo>
                  <a:pt x="171107" y="223190"/>
                </a:lnTo>
                <a:lnTo>
                  <a:pt x="171107" y="248412"/>
                </a:lnTo>
                <a:lnTo>
                  <a:pt x="0" y="248412"/>
                </a:lnTo>
                <a:lnTo>
                  <a:pt x="0" y="227089"/>
                </a:lnTo>
                <a:lnTo>
                  <a:pt x="88887" y="148704"/>
                </a:lnTo>
                <a:cubicBezTo>
                  <a:pt x="126314" y="115126"/>
                  <a:pt x="139953" y="96241"/>
                  <a:pt x="139953" y="71717"/>
                </a:cubicBezTo>
                <a:cubicBezTo>
                  <a:pt x="139953" y="43028"/>
                  <a:pt x="117195" y="24778"/>
                  <a:pt x="90652" y="24778"/>
                </a:cubicBezTo>
                <a:cubicBezTo>
                  <a:pt x="62661" y="24778"/>
                  <a:pt x="44411" y="39510"/>
                  <a:pt x="24854"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9" name="Shape 8682"/>
          <xdr:cNvSpPr>
            <a:spLocks/>
          </xdr:cNvSpPr>
        </xdr:nvSpPr>
        <xdr:spPr bwMode="auto">
          <a:xfrm>
            <a:off x="5500548" y="2579443"/>
            <a:ext cx="103606" cy="253673"/>
          </a:xfrm>
          <a:custGeom>
            <a:avLst/>
            <a:gdLst>
              <a:gd name="T0" fmla="*/ 103391 w 103391"/>
              <a:gd name="T1" fmla="*/ 0 h 253316"/>
              <a:gd name="T2" fmla="*/ 103391 w 103391"/>
              <a:gd name="T3" fmla="*/ 25217 h 253316"/>
              <a:gd name="T4" fmla="*/ 103225 w 103391"/>
              <a:gd name="T5" fmla="*/ 25173 h 253316"/>
              <a:gd name="T6" fmla="*/ 28689 w 103391"/>
              <a:gd name="T7" fmla="*/ 126252 h 253316"/>
              <a:gd name="T8" fmla="*/ 72816 w 103391"/>
              <a:gd name="T9" fmla="*/ 219825 h 253316"/>
              <a:gd name="T10" fmla="*/ 103391 w 103391"/>
              <a:gd name="T11" fmla="*/ 227964 h 253316"/>
              <a:gd name="T12" fmla="*/ 103391 w 103391"/>
              <a:gd name="T13" fmla="*/ 253296 h 253316"/>
              <a:gd name="T14" fmla="*/ 103225 w 103391"/>
              <a:gd name="T15" fmla="*/ 253316 h 253316"/>
              <a:gd name="T16" fmla="*/ 0 w 103391"/>
              <a:gd name="T17" fmla="*/ 127002 h 253316"/>
              <a:gd name="T18" fmla="*/ 81267 w 103391"/>
              <a:gd name="T19" fmla="*/ 2570 h 253316"/>
              <a:gd name="T20" fmla="*/ 103391 w 103391"/>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91"/>
              <a:gd name="T34" fmla="*/ 0 h 253316"/>
              <a:gd name="T35" fmla="*/ 103391 w 103391"/>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391">
                <a:moveTo>
                  <a:pt x="103391" y="0"/>
                </a:moveTo>
                <a:lnTo>
                  <a:pt x="103391" y="25217"/>
                </a:lnTo>
                <a:lnTo>
                  <a:pt x="103225" y="25173"/>
                </a:lnTo>
                <a:cubicBezTo>
                  <a:pt x="57365" y="25173"/>
                  <a:pt x="28689" y="72023"/>
                  <a:pt x="28689" y="126252"/>
                </a:cubicBezTo>
                <a:cubicBezTo>
                  <a:pt x="28689" y="166962"/>
                  <a:pt x="45206" y="203900"/>
                  <a:pt x="72816" y="219825"/>
                </a:cubicBezTo>
                <a:lnTo>
                  <a:pt x="103391" y="227964"/>
                </a:lnTo>
                <a:lnTo>
                  <a:pt x="103391" y="253296"/>
                </a:lnTo>
                <a:lnTo>
                  <a:pt x="103225" y="253316"/>
                </a:lnTo>
                <a:cubicBezTo>
                  <a:pt x="39891" y="253316"/>
                  <a:pt x="0" y="195950"/>
                  <a:pt x="0" y="127002"/>
                </a:cubicBezTo>
                <a:cubicBezTo>
                  <a:pt x="0" y="66683"/>
                  <a:pt x="31056" y="14639"/>
                  <a:pt x="81267" y="2570"/>
                </a:cubicBezTo>
                <a:lnTo>
                  <a:pt x="10339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0" name="Shape 8683"/>
          <xdr:cNvSpPr>
            <a:spLocks/>
          </xdr:cNvSpPr>
        </xdr:nvSpPr>
        <xdr:spPr bwMode="auto">
          <a:xfrm>
            <a:off x="5604154" y="2579443"/>
            <a:ext cx="103606" cy="253673"/>
          </a:xfrm>
          <a:custGeom>
            <a:avLst/>
            <a:gdLst>
              <a:gd name="T0" fmla="*/ 533 w 103378"/>
              <a:gd name="T1" fmla="*/ 0 h 253358"/>
              <a:gd name="T2" fmla="*/ 103378 w 103378"/>
              <a:gd name="T3" fmla="*/ 126314 h 253358"/>
              <a:gd name="T4" fmla="*/ 22362 w 103378"/>
              <a:gd name="T5" fmla="*/ 250746 h 253358"/>
              <a:gd name="T6" fmla="*/ 0 w 103378"/>
              <a:gd name="T7" fmla="*/ 253358 h 253358"/>
              <a:gd name="T8" fmla="*/ 0 w 103378"/>
              <a:gd name="T9" fmla="*/ 228026 h 253358"/>
              <a:gd name="T10" fmla="*/ 533 w 103378"/>
              <a:gd name="T11" fmla="*/ 228168 h 253358"/>
              <a:gd name="T12" fmla="*/ 74702 w 103378"/>
              <a:gd name="T13" fmla="*/ 127064 h 253358"/>
              <a:gd name="T14" fmla="*/ 30848 w 103378"/>
              <a:gd name="T15" fmla="*/ 33564 h 253358"/>
              <a:gd name="T16" fmla="*/ 0 w 103378"/>
              <a:gd name="T17" fmla="*/ 25279 h 253358"/>
              <a:gd name="T18" fmla="*/ 0 w 103378"/>
              <a:gd name="T19" fmla="*/ 62 h 253358"/>
              <a:gd name="T20" fmla="*/ 533 w 103378"/>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78"/>
              <a:gd name="T34" fmla="*/ 0 h 253358"/>
              <a:gd name="T35" fmla="*/ 103378 w 103378"/>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78">
                <a:moveTo>
                  <a:pt x="533" y="0"/>
                </a:moveTo>
                <a:cubicBezTo>
                  <a:pt x="63500" y="0"/>
                  <a:pt x="103378" y="57429"/>
                  <a:pt x="103378" y="126314"/>
                </a:cubicBezTo>
                <a:cubicBezTo>
                  <a:pt x="103378" y="186644"/>
                  <a:pt x="72312" y="238680"/>
                  <a:pt x="22362" y="250746"/>
                </a:cubicBezTo>
                <a:lnTo>
                  <a:pt x="0" y="253358"/>
                </a:lnTo>
                <a:lnTo>
                  <a:pt x="0" y="228026"/>
                </a:lnTo>
                <a:lnTo>
                  <a:pt x="533" y="228168"/>
                </a:lnTo>
                <a:cubicBezTo>
                  <a:pt x="46380" y="228168"/>
                  <a:pt x="74702" y="180911"/>
                  <a:pt x="74702" y="127064"/>
                </a:cubicBezTo>
                <a:cubicBezTo>
                  <a:pt x="74702"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1" name="Shape 8684"/>
          <xdr:cNvSpPr>
            <a:spLocks/>
          </xdr:cNvSpPr>
        </xdr:nvSpPr>
        <xdr:spPr bwMode="auto">
          <a:xfrm>
            <a:off x="5745435" y="2580315"/>
            <a:ext cx="171421" cy="248442"/>
          </a:xfrm>
          <a:custGeom>
            <a:avLst/>
            <a:gdLst>
              <a:gd name="T0" fmla="*/ 92722 w 171107"/>
              <a:gd name="T1" fmla="*/ 0 h 248412"/>
              <a:gd name="T2" fmla="*/ 168643 w 171107"/>
              <a:gd name="T3" fmla="*/ 69583 h 248412"/>
              <a:gd name="T4" fmla="*/ 106743 w 171107"/>
              <a:gd name="T5" fmla="*/ 165126 h 248412"/>
              <a:gd name="T6" fmla="*/ 41263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8 w 171107"/>
              <a:gd name="T17" fmla="*/ 148704 h 248412"/>
              <a:gd name="T18" fmla="*/ 139954 w 171107"/>
              <a:gd name="T19" fmla="*/ 71717 h 248412"/>
              <a:gd name="T20" fmla="*/ 90653 w 171107"/>
              <a:gd name="T21" fmla="*/ 24778 h 248412"/>
              <a:gd name="T22" fmla="*/ 24841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98" y="0"/>
                  <a:pt x="168643" y="29375"/>
                  <a:pt x="168643" y="69583"/>
                </a:cubicBezTo>
                <a:cubicBezTo>
                  <a:pt x="168643" y="105702"/>
                  <a:pt x="149784" y="127699"/>
                  <a:pt x="106743" y="165126"/>
                </a:cubicBezTo>
                <a:lnTo>
                  <a:pt x="41263" y="223190"/>
                </a:lnTo>
                <a:lnTo>
                  <a:pt x="171107" y="223190"/>
                </a:lnTo>
                <a:lnTo>
                  <a:pt x="171107" y="248412"/>
                </a:lnTo>
                <a:lnTo>
                  <a:pt x="0" y="248412"/>
                </a:lnTo>
                <a:lnTo>
                  <a:pt x="0" y="227089"/>
                </a:lnTo>
                <a:lnTo>
                  <a:pt x="88888" y="148704"/>
                </a:lnTo>
                <a:cubicBezTo>
                  <a:pt x="126314" y="115126"/>
                  <a:pt x="139954" y="96241"/>
                  <a:pt x="139954" y="71717"/>
                </a:cubicBezTo>
                <a:cubicBezTo>
                  <a:pt x="139954" y="43028"/>
                  <a:pt x="117183" y="24778"/>
                  <a:pt x="90653" y="24778"/>
                </a:cubicBezTo>
                <a:cubicBezTo>
                  <a:pt x="62662" y="24778"/>
                  <a:pt x="44412" y="39510"/>
                  <a:pt x="24841"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2" name="Shape 8685"/>
          <xdr:cNvSpPr>
            <a:spLocks/>
          </xdr:cNvSpPr>
        </xdr:nvSpPr>
        <xdr:spPr bwMode="auto">
          <a:xfrm>
            <a:off x="5948880"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04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04"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3" name="Shape 8686"/>
          <xdr:cNvSpPr>
            <a:spLocks/>
          </xdr:cNvSpPr>
        </xdr:nvSpPr>
        <xdr:spPr bwMode="auto">
          <a:xfrm>
            <a:off x="2627830" y="1712946"/>
            <a:ext cx="570776" cy="647694"/>
          </a:xfrm>
          <a:custGeom>
            <a:avLst/>
            <a:gdLst>
              <a:gd name="T0" fmla="*/ 303530 w 571563"/>
              <a:gd name="T1" fmla="*/ 0 h 648055"/>
              <a:gd name="T2" fmla="*/ 460413 w 571563"/>
              <a:gd name="T3" fmla="*/ 38684 h 648055"/>
              <a:gd name="T4" fmla="*/ 568985 w 571563"/>
              <a:gd name="T5" fmla="*/ 150025 h 648055"/>
              <a:gd name="T6" fmla="*/ 449719 w 571563"/>
              <a:gd name="T7" fmla="*/ 214566 h 648055"/>
              <a:gd name="T8" fmla="*/ 390969 w 571563"/>
              <a:gd name="T9" fmla="*/ 150850 h 648055"/>
              <a:gd name="T10" fmla="*/ 309067 w 571563"/>
              <a:gd name="T11" fmla="*/ 130340 h 648055"/>
              <a:gd name="T12" fmla="*/ 190043 w 571563"/>
              <a:gd name="T13" fmla="*/ 181432 h 648055"/>
              <a:gd name="T14" fmla="*/ 147904 w 571563"/>
              <a:gd name="T15" fmla="*/ 324841 h 648055"/>
              <a:gd name="T16" fmla="*/ 188976 w 571563"/>
              <a:gd name="T17" fmla="*/ 468516 h 648055"/>
              <a:gd name="T18" fmla="*/ 305232 w 571563"/>
              <a:gd name="T19" fmla="*/ 519354 h 648055"/>
              <a:gd name="T20" fmla="*/ 400774 w 571563"/>
              <a:gd name="T21" fmla="*/ 489407 h 648055"/>
              <a:gd name="T22" fmla="*/ 442049 w 571563"/>
              <a:gd name="T23" fmla="*/ 408267 h 648055"/>
              <a:gd name="T24" fmla="*/ 307810 w 571563"/>
              <a:gd name="T25" fmla="*/ 408267 h 648055"/>
              <a:gd name="T26" fmla="*/ 307810 w 571563"/>
              <a:gd name="T27" fmla="*/ 288112 h 648055"/>
              <a:gd name="T28" fmla="*/ 571563 w 571563"/>
              <a:gd name="T29" fmla="*/ 288112 h 648055"/>
              <a:gd name="T30" fmla="*/ 571563 w 571563"/>
              <a:gd name="T31" fmla="*/ 633082 h 648055"/>
              <a:gd name="T32" fmla="*/ 458711 w 571563"/>
              <a:gd name="T33" fmla="*/ 633082 h 648055"/>
              <a:gd name="T34" fmla="*/ 453123 w 571563"/>
              <a:gd name="T35" fmla="*/ 573697 h 648055"/>
              <a:gd name="T36" fmla="*/ 373228 w 571563"/>
              <a:gd name="T37" fmla="*/ 629247 h 648055"/>
              <a:gd name="T38" fmla="*/ 269316 w 571563"/>
              <a:gd name="T39" fmla="*/ 648055 h 648055"/>
              <a:gd name="T40" fmla="*/ 72923 w 571563"/>
              <a:gd name="T41" fmla="*/ 563207 h 648055"/>
              <a:gd name="T42" fmla="*/ 0 w 571563"/>
              <a:gd name="T43" fmla="*/ 333845 h 648055"/>
              <a:gd name="T44" fmla="*/ 81216 w 571563"/>
              <a:gd name="T45" fmla="*/ 89078 h 648055"/>
              <a:gd name="T46" fmla="*/ 303530 w 571563"/>
              <a:gd name="T47" fmla="*/ 0 h 6480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563"/>
              <a:gd name="T73" fmla="*/ 0 h 648055"/>
              <a:gd name="T74" fmla="*/ 571563 w 571563"/>
              <a:gd name="T75" fmla="*/ 648055 h 6480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h="648055" w="571563">
                <a:moveTo>
                  <a:pt x="303530" y="0"/>
                </a:moveTo>
                <a:cubicBezTo>
                  <a:pt x="362534" y="0"/>
                  <a:pt x="414807" y="12903"/>
                  <a:pt x="460413" y="38684"/>
                </a:cubicBezTo>
                <a:cubicBezTo>
                  <a:pt x="506019" y="64478"/>
                  <a:pt x="542188" y="101600"/>
                  <a:pt x="568985" y="150025"/>
                </a:cubicBezTo>
                <a:lnTo>
                  <a:pt x="449719" y="214566"/>
                </a:lnTo>
                <a:cubicBezTo>
                  <a:pt x="433184" y="185826"/>
                  <a:pt x="413614" y="164567"/>
                  <a:pt x="390969" y="150850"/>
                </a:cubicBezTo>
                <a:cubicBezTo>
                  <a:pt x="368262" y="137198"/>
                  <a:pt x="341020" y="130340"/>
                  <a:pt x="309067" y="130340"/>
                </a:cubicBezTo>
                <a:cubicBezTo>
                  <a:pt x="257797" y="130340"/>
                  <a:pt x="218110" y="147396"/>
                  <a:pt x="190043" y="181432"/>
                </a:cubicBezTo>
                <a:cubicBezTo>
                  <a:pt x="161925" y="215519"/>
                  <a:pt x="147904" y="263322"/>
                  <a:pt x="147904" y="324841"/>
                </a:cubicBezTo>
                <a:cubicBezTo>
                  <a:pt x="147904" y="386740"/>
                  <a:pt x="161607" y="434556"/>
                  <a:pt x="188976" y="468516"/>
                </a:cubicBezTo>
                <a:cubicBezTo>
                  <a:pt x="216345" y="502425"/>
                  <a:pt x="255092" y="519354"/>
                  <a:pt x="305232" y="519354"/>
                </a:cubicBezTo>
                <a:cubicBezTo>
                  <a:pt x="344551" y="519354"/>
                  <a:pt x="376428" y="509410"/>
                  <a:pt x="400774" y="489407"/>
                </a:cubicBezTo>
                <a:cubicBezTo>
                  <a:pt x="425120" y="469532"/>
                  <a:pt x="438899" y="442417"/>
                  <a:pt x="442049" y="408267"/>
                </a:cubicBezTo>
                <a:lnTo>
                  <a:pt x="307810" y="408267"/>
                </a:lnTo>
                <a:lnTo>
                  <a:pt x="307810" y="288112"/>
                </a:lnTo>
                <a:lnTo>
                  <a:pt x="571563" y="288112"/>
                </a:lnTo>
                <a:lnTo>
                  <a:pt x="571563" y="633082"/>
                </a:lnTo>
                <a:lnTo>
                  <a:pt x="458711" y="633082"/>
                </a:lnTo>
                <a:lnTo>
                  <a:pt x="453123" y="573697"/>
                </a:lnTo>
                <a:cubicBezTo>
                  <a:pt x="430911" y="598157"/>
                  <a:pt x="404228" y="616725"/>
                  <a:pt x="373228" y="629247"/>
                </a:cubicBezTo>
                <a:cubicBezTo>
                  <a:pt x="342150" y="641769"/>
                  <a:pt x="307492" y="648055"/>
                  <a:pt x="269316" y="648055"/>
                </a:cubicBezTo>
                <a:cubicBezTo>
                  <a:pt x="186969" y="648055"/>
                  <a:pt x="121475" y="619747"/>
                  <a:pt x="72923" y="563207"/>
                </a:cubicBezTo>
                <a:cubicBezTo>
                  <a:pt x="24295" y="506641"/>
                  <a:pt x="0" y="430149"/>
                  <a:pt x="0" y="333845"/>
                </a:cubicBezTo>
                <a:cubicBezTo>
                  <a:pt x="0" y="230111"/>
                  <a:pt x="27063" y="148590"/>
                  <a:pt x="81216" y="89078"/>
                </a:cubicBezTo>
                <a:cubicBezTo>
                  <a:pt x="135382" y="29692"/>
                  <a:pt x="209486" y="0"/>
                  <a:pt x="30353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4" name="Shape 8687"/>
          <xdr:cNvSpPr>
            <a:spLocks/>
          </xdr:cNvSpPr>
        </xdr:nvSpPr>
        <xdr:spPr bwMode="auto">
          <a:xfrm>
            <a:off x="3309747" y="1727765"/>
            <a:ext cx="514264" cy="632875"/>
          </a:xfrm>
          <a:custGeom>
            <a:avLst/>
            <a:gdLst>
              <a:gd name="T0" fmla="*/ 0 w 513804"/>
              <a:gd name="T1" fmla="*/ 0 h 633082"/>
              <a:gd name="T2" fmla="*/ 146202 w 513804"/>
              <a:gd name="T3" fmla="*/ 0 h 633082"/>
              <a:gd name="T4" fmla="*/ 146202 w 513804"/>
              <a:gd name="T5" fmla="*/ 338125 h 633082"/>
              <a:gd name="T6" fmla="*/ 170980 w 513804"/>
              <a:gd name="T7" fmla="*/ 472986 h 633082"/>
              <a:gd name="T8" fmla="*/ 256464 w 513804"/>
              <a:gd name="T9" fmla="*/ 510413 h 633082"/>
              <a:gd name="T10" fmla="*/ 342392 w 513804"/>
              <a:gd name="T11" fmla="*/ 472287 h 633082"/>
              <a:gd name="T12" fmla="*/ 367614 w 513804"/>
              <a:gd name="T13" fmla="*/ 338125 h 633082"/>
              <a:gd name="T14" fmla="*/ 367614 w 513804"/>
              <a:gd name="T15" fmla="*/ 0 h 633082"/>
              <a:gd name="T16" fmla="*/ 513804 w 513804"/>
              <a:gd name="T17" fmla="*/ 0 h 633082"/>
              <a:gd name="T18" fmla="*/ 513804 w 513804"/>
              <a:gd name="T19" fmla="*/ 354787 h 633082"/>
              <a:gd name="T20" fmla="*/ 501231 w 513804"/>
              <a:gd name="T21" fmla="*/ 476821 h 633082"/>
              <a:gd name="T22" fmla="*/ 459524 w 513804"/>
              <a:gd name="T23" fmla="*/ 555269 h 633082"/>
              <a:gd name="T24" fmla="*/ 374485 w 513804"/>
              <a:gd name="T25" fmla="*/ 612953 h 633082"/>
              <a:gd name="T26" fmla="*/ 256464 w 513804"/>
              <a:gd name="T27" fmla="*/ 633082 h 633082"/>
              <a:gd name="T28" fmla="*/ 139586 w 513804"/>
              <a:gd name="T29" fmla="*/ 612953 h 633082"/>
              <a:gd name="T30" fmla="*/ 54292 w 513804"/>
              <a:gd name="T31" fmla="*/ 555269 h 633082"/>
              <a:gd name="T32" fmla="*/ 12586 w 513804"/>
              <a:gd name="T33" fmla="*/ 476453 h 633082"/>
              <a:gd name="T34" fmla="*/ 0 w 513804"/>
              <a:gd name="T35" fmla="*/ 354787 h 633082"/>
              <a:gd name="T36" fmla="*/ 0 w 513804"/>
              <a:gd name="T37" fmla="*/ 0 h 63308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3804"/>
              <a:gd name="T58" fmla="*/ 0 h 633082"/>
              <a:gd name="T59" fmla="*/ 513804 w 513804"/>
              <a:gd name="T60" fmla="*/ 633082 h 63308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h="633082" w="513804">
                <a:moveTo>
                  <a:pt x="0" y="0"/>
                </a:moveTo>
                <a:lnTo>
                  <a:pt x="146202" y="0"/>
                </a:lnTo>
                <a:lnTo>
                  <a:pt x="146202" y="338125"/>
                </a:lnTo>
                <a:cubicBezTo>
                  <a:pt x="146202" y="403098"/>
                  <a:pt x="154445" y="448018"/>
                  <a:pt x="170980" y="472986"/>
                </a:cubicBezTo>
                <a:cubicBezTo>
                  <a:pt x="187528" y="497954"/>
                  <a:pt x="216014" y="510413"/>
                  <a:pt x="256464" y="510413"/>
                </a:cubicBezTo>
                <a:cubicBezTo>
                  <a:pt x="296977" y="510413"/>
                  <a:pt x="325603" y="497713"/>
                  <a:pt x="342392" y="472287"/>
                </a:cubicBezTo>
                <a:cubicBezTo>
                  <a:pt x="359194" y="447002"/>
                  <a:pt x="367614" y="402222"/>
                  <a:pt x="367614" y="338125"/>
                </a:cubicBezTo>
                <a:lnTo>
                  <a:pt x="367614" y="0"/>
                </a:lnTo>
                <a:lnTo>
                  <a:pt x="513804" y="0"/>
                </a:lnTo>
                <a:lnTo>
                  <a:pt x="513804" y="354787"/>
                </a:lnTo>
                <a:cubicBezTo>
                  <a:pt x="513804" y="406121"/>
                  <a:pt x="509600" y="446761"/>
                  <a:pt x="501231" y="476821"/>
                </a:cubicBezTo>
                <a:cubicBezTo>
                  <a:pt x="492811" y="506895"/>
                  <a:pt x="478905" y="533057"/>
                  <a:pt x="459524" y="555269"/>
                </a:cubicBezTo>
                <a:cubicBezTo>
                  <a:pt x="437578" y="580365"/>
                  <a:pt x="409270" y="599618"/>
                  <a:pt x="374485" y="612953"/>
                </a:cubicBezTo>
                <a:cubicBezTo>
                  <a:pt x="339699" y="626415"/>
                  <a:pt x="300381" y="633082"/>
                  <a:pt x="256464" y="633082"/>
                </a:cubicBezTo>
                <a:cubicBezTo>
                  <a:pt x="213195" y="633082"/>
                  <a:pt x="174193" y="626415"/>
                  <a:pt x="139586" y="612953"/>
                </a:cubicBezTo>
                <a:cubicBezTo>
                  <a:pt x="104927" y="599618"/>
                  <a:pt x="76492" y="580365"/>
                  <a:pt x="54292" y="555269"/>
                </a:cubicBezTo>
                <a:cubicBezTo>
                  <a:pt x="34912" y="532740"/>
                  <a:pt x="21018" y="506514"/>
                  <a:pt x="12586" y="476453"/>
                </a:cubicBezTo>
                <a:cubicBezTo>
                  <a:pt x="4216" y="446380"/>
                  <a:pt x="0" y="405803"/>
                  <a:pt x="0" y="354787"/>
                </a:cubicBez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5" name="Shape 8688"/>
          <xdr:cNvSpPr>
            <a:spLocks/>
          </xdr:cNvSpPr>
        </xdr:nvSpPr>
        <xdr:spPr bwMode="auto">
          <a:xfrm>
            <a:off x="3957757" y="1727765"/>
            <a:ext cx="474705" cy="618055"/>
          </a:xfrm>
          <a:custGeom>
            <a:avLst/>
            <a:gdLst>
              <a:gd name="T0" fmla="*/ 0 w 475387"/>
              <a:gd name="T1" fmla="*/ 0 h 618109"/>
              <a:gd name="T2" fmla="*/ 448463 w 475387"/>
              <a:gd name="T3" fmla="*/ 0 h 618109"/>
              <a:gd name="T4" fmla="*/ 448463 w 475387"/>
              <a:gd name="T5" fmla="*/ 120092 h 618109"/>
              <a:gd name="T6" fmla="*/ 146202 w 475387"/>
              <a:gd name="T7" fmla="*/ 120092 h 618109"/>
              <a:gd name="T8" fmla="*/ 146202 w 475387"/>
              <a:gd name="T9" fmla="*/ 234633 h 618109"/>
              <a:gd name="T10" fmla="*/ 417640 w 475387"/>
              <a:gd name="T11" fmla="*/ 234633 h 618109"/>
              <a:gd name="T12" fmla="*/ 417640 w 475387"/>
              <a:gd name="T13" fmla="*/ 350076 h 618109"/>
              <a:gd name="T14" fmla="*/ 146202 w 475387"/>
              <a:gd name="T15" fmla="*/ 350076 h 618109"/>
              <a:gd name="T16" fmla="*/ 146202 w 475387"/>
              <a:gd name="T17" fmla="*/ 497967 h 618109"/>
              <a:gd name="T18" fmla="*/ 475387 w 475387"/>
              <a:gd name="T19" fmla="*/ 497967 h 618109"/>
              <a:gd name="T20" fmla="*/ 475387 w 475387"/>
              <a:gd name="T21" fmla="*/ 618109 h 618109"/>
              <a:gd name="T22" fmla="*/ 0 w 475387"/>
              <a:gd name="T23" fmla="*/ 618109 h 618109"/>
              <a:gd name="T24" fmla="*/ 0 w 475387"/>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87"/>
              <a:gd name="T40" fmla="*/ 0 h 618109"/>
              <a:gd name="T41" fmla="*/ 475387 w 475387"/>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87">
                <a:moveTo>
                  <a:pt x="0" y="0"/>
                </a:moveTo>
                <a:lnTo>
                  <a:pt x="448463" y="0"/>
                </a:lnTo>
                <a:lnTo>
                  <a:pt x="448463" y="120092"/>
                </a:lnTo>
                <a:lnTo>
                  <a:pt x="146202" y="120092"/>
                </a:lnTo>
                <a:lnTo>
                  <a:pt x="146202" y="234633"/>
                </a:lnTo>
                <a:lnTo>
                  <a:pt x="417640" y="234633"/>
                </a:lnTo>
                <a:lnTo>
                  <a:pt x="417640" y="350076"/>
                </a:lnTo>
                <a:lnTo>
                  <a:pt x="146202" y="350076"/>
                </a:lnTo>
                <a:lnTo>
                  <a:pt x="146202" y="497967"/>
                </a:lnTo>
                <a:lnTo>
                  <a:pt x="475387" y="497967"/>
                </a:lnTo>
                <a:lnTo>
                  <a:pt x="475387"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6" name="Shape 8689"/>
          <xdr:cNvSpPr>
            <a:spLocks/>
          </xdr:cNvSpPr>
        </xdr:nvSpPr>
        <xdr:spPr bwMode="auto">
          <a:xfrm>
            <a:off x="4528533" y="1727765"/>
            <a:ext cx="258074" cy="618055"/>
          </a:xfrm>
          <a:custGeom>
            <a:avLst/>
            <a:gdLst>
              <a:gd name="T0" fmla="*/ 0 w 257575"/>
              <a:gd name="T1" fmla="*/ 0 h 618109"/>
              <a:gd name="T2" fmla="*/ 257575 w 257575"/>
              <a:gd name="T3" fmla="*/ 0 h 618109"/>
              <a:gd name="T4" fmla="*/ 257575 w 257575"/>
              <a:gd name="T5" fmla="*/ 113936 h 618109"/>
              <a:gd name="T6" fmla="*/ 252273 w 257575"/>
              <a:gd name="T7" fmla="*/ 113728 h 618109"/>
              <a:gd name="T8" fmla="*/ 146202 w 257575"/>
              <a:gd name="T9" fmla="*/ 113728 h 618109"/>
              <a:gd name="T10" fmla="*/ 146202 w 257575"/>
              <a:gd name="T11" fmla="*/ 285521 h 618109"/>
              <a:gd name="T12" fmla="*/ 252273 w 257575"/>
              <a:gd name="T13" fmla="*/ 285521 h 618109"/>
              <a:gd name="T14" fmla="*/ 257575 w 257575"/>
              <a:gd name="T15" fmla="*/ 285032 h 618109"/>
              <a:gd name="T16" fmla="*/ 257575 w 257575"/>
              <a:gd name="T17" fmla="*/ 423061 h 618109"/>
              <a:gd name="T18" fmla="*/ 244526 w 257575"/>
              <a:gd name="T19" fmla="*/ 399199 h 618109"/>
              <a:gd name="T20" fmla="*/ 146202 w 257575"/>
              <a:gd name="T21" fmla="*/ 399199 h 618109"/>
              <a:gd name="T22" fmla="*/ 146202 w 257575"/>
              <a:gd name="T23" fmla="*/ 618109 h 618109"/>
              <a:gd name="T24" fmla="*/ 0 w 257575"/>
              <a:gd name="T25" fmla="*/ 618109 h 618109"/>
              <a:gd name="T26" fmla="*/ 0 w 257575"/>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75"/>
              <a:gd name="T43" fmla="*/ 0 h 618109"/>
              <a:gd name="T44" fmla="*/ 257575 w 257575"/>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75">
                <a:moveTo>
                  <a:pt x="0" y="0"/>
                </a:moveTo>
                <a:lnTo>
                  <a:pt x="257575" y="0"/>
                </a:lnTo>
                <a:lnTo>
                  <a:pt x="257575" y="113936"/>
                </a:lnTo>
                <a:lnTo>
                  <a:pt x="252273" y="113728"/>
                </a:lnTo>
                <a:lnTo>
                  <a:pt x="146202" y="113728"/>
                </a:lnTo>
                <a:lnTo>
                  <a:pt x="146202" y="285521"/>
                </a:lnTo>
                <a:lnTo>
                  <a:pt x="252273" y="285521"/>
                </a:lnTo>
                <a:lnTo>
                  <a:pt x="257575" y="285032"/>
                </a:lnTo>
                <a:lnTo>
                  <a:pt x="257575" y="423061"/>
                </a:lnTo>
                <a:lnTo>
                  <a:pt x="244526" y="399199"/>
                </a:lnTo>
                <a:lnTo>
                  <a:pt x="146202" y="399199"/>
                </a:lnTo>
                <a:lnTo>
                  <a:pt x="146202"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7" name="Shape 8690"/>
          <xdr:cNvSpPr>
            <a:spLocks/>
          </xdr:cNvSpPr>
        </xdr:nvSpPr>
        <xdr:spPr bwMode="auto">
          <a:xfrm>
            <a:off x="4786607" y="1727765"/>
            <a:ext cx="271260" cy="618055"/>
          </a:xfrm>
          <a:custGeom>
            <a:avLst/>
            <a:gdLst>
              <a:gd name="T0" fmla="*/ 0 w 272104"/>
              <a:gd name="T1" fmla="*/ 0 h 618109"/>
              <a:gd name="T2" fmla="*/ 3626 w 272104"/>
              <a:gd name="T3" fmla="*/ 0 h 618109"/>
              <a:gd name="T4" fmla="*/ 196234 w 272104"/>
              <a:gd name="T5" fmla="*/ 47434 h 618109"/>
              <a:gd name="T6" fmla="*/ 259264 w 272104"/>
              <a:gd name="T7" fmla="*/ 192748 h 618109"/>
              <a:gd name="T8" fmla="*/ 227438 w 272104"/>
              <a:gd name="T9" fmla="*/ 303085 h 618109"/>
              <a:gd name="T10" fmla="*/ 133140 w 272104"/>
              <a:gd name="T11" fmla="*/ 369316 h 618109"/>
              <a:gd name="T12" fmla="*/ 272104 w 272104"/>
              <a:gd name="T13" fmla="*/ 618109 h 618109"/>
              <a:gd name="T14" fmla="*/ 106661 w 272104"/>
              <a:gd name="T15" fmla="*/ 618109 h 618109"/>
              <a:gd name="T16" fmla="*/ 0 w 272104"/>
              <a:gd name="T17" fmla="*/ 423061 h 618109"/>
              <a:gd name="T18" fmla="*/ 0 w 272104"/>
              <a:gd name="T19" fmla="*/ 285032 h 618109"/>
              <a:gd name="T20" fmla="*/ 48508 w 272104"/>
              <a:gd name="T21" fmla="*/ 280560 h 618109"/>
              <a:gd name="T22" fmla="*/ 84449 w 272104"/>
              <a:gd name="T23" fmla="*/ 265646 h 618109"/>
              <a:gd name="T24" fmla="*/ 111373 w 272104"/>
              <a:gd name="T25" fmla="*/ 200482 h 618109"/>
              <a:gd name="T26" fmla="*/ 86328 w 272104"/>
              <a:gd name="T27" fmla="*/ 133109 h 618109"/>
              <a:gd name="T28" fmla="*/ 25403 w 272104"/>
              <a:gd name="T29" fmla="*/ 114933 h 618109"/>
              <a:gd name="T30" fmla="*/ 0 w 272104"/>
              <a:gd name="T31" fmla="*/ 113936 h 618109"/>
              <a:gd name="T32" fmla="*/ 0 w 272104"/>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104"/>
              <a:gd name="T52" fmla="*/ 0 h 618109"/>
              <a:gd name="T53" fmla="*/ 272104 w 272104"/>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104">
                <a:moveTo>
                  <a:pt x="0" y="0"/>
                </a:moveTo>
                <a:lnTo>
                  <a:pt x="3626" y="0"/>
                </a:lnTo>
                <a:cubicBezTo>
                  <a:pt x="89973" y="0"/>
                  <a:pt x="154146" y="15786"/>
                  <a:pt x="196234" y="47434"/>
                </a:cubicBezTo>
                <a:cubicBezTo>
                  <a:pt x="238246" y="79070"/>
                  <a:pt x="259264" y="127508"/>
                  <a:pt x="259264" y="192748"/>
                </a:cubicBezTo>
                <a:cubicBezTo>
                  <a:pt x="259264" y="236651"/>
                  <a:pt x="248634" y="273380"/>
                  <a:pt x="227438" y="303085"/>
                </a:cubicBezTo>
                <a:cubicBezTo>
                  <a:pt x="206178" y="332702"/>
                  <a:pt x="174784" y="354787"/>
                  <a:pt x="133140" y="369316"/>
                </a:cubicBezTo>
                <a:lnTo>
                  <a:pt x="272104" y="618109"/>
                </a:lnTo>
                <a:lnTo>
                  <a:pt x="106661" y="618109"/>
                </a:lnTo>
                <a:lnTo>
                  <a:pt x="0" y="423061"/>
                </a:lnTo>
                <a:lnTo>
                  <a:pt x="0" y="285032"/>
                </a:lnTo>
                <a:lnTo>
                  <a:pt x="48508" y="280560"/>
                </a:lnTo>
                <a:cubicBezTo>
                  <a:pt x="63468" y="277250"/>
                  <a:pt x="75451" y="272281"/>
                  <a:pt x="84449" y="265646"/>
                </a:cubicBezTo>
                <a:cubicBezTo>
                  <a:pt x="102368" y="252374"/>
                  <a:pt x="111373" y="230670"/>
                  <a:pt x="111373" y="200482"/>
                </a:cubicBezTo>
                <a:cubicBezTo>
                  <a:pt x="111373" y="168580"/>
                  <a:pt x="103003" y="146062"/>
                  <a:pt x="86328" y="133109"/>
                </a:cubicBezTo>
                <a:cubicBezTo>
                  <a:pt x="73832" y="123384"/>
                  <a:pt x="53512" y="117345"/>
                  <a:pt x="25403"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8" name="Shape 8691"/>
          <xdr:cNvSpPr>
            <a:spLocks/>
          </xdr:cNvSpPr>
        </xdr:nvSpPr>
        <xdr:spPr bwMode="auto">
          <a:xfrm>
            <a:off x="5150170" y="1727765"/>
            <a:ext cx="258074" cy="618055"/>
          </a:xfrm>
          <a:custGeom>
            <a:avLst/>
            <a:gdLst>
              <a:gd name="T0" fmla="*/ 0 w 257569"/>
              <a:gd name="T1" fmla="*/ 0 h 618109"/>
              <a:gd name="T2" fmla="*/ 257569 w 257569"/>
              <a:gd name="T3" fmla="*/ 0 h 618109"/>
              <a:gd name="T4" fmla="*/ 257569 w 257569"/>
              <a:gd name="T5" fmla="*/ 113936 h 618109"/>
              <a:gd name="T6" fmla="*/ 252261 w 257569"/>
              <a:gd name="T7" fmla="*/ 113728 h 618109"/>
              <a:gd name="T8" fmla="*/ 146203 w 257569"/>
              <a:gd name="T9" fmla="*/ 113728 h 618109"/>
              <a:gd name="T10" fmla="*/ 146203 w 257569"/>
              <a:gd name="T11" fmla="*/ 285521 h 618109"/>
              <a:gd name="T12" fmla="*/ 252261 w 257569"/>
              <a:gd name="T13" fmla="*/ 285521 h 618109"/>
              <a:gd name="T14" fmla="*/ 257569 w 257569"/>
              <a:gd name="T15" fmla="*/ 285032 h 618109"/>
              <a:gd name="T16" fmla="*/ 257569 w 257569"/>
              <a:gd name="T17" fmla="*/ 423052 h 618109"/>
              <a:gd name="T18" fmla="*/ 244526 w 257569"/>
              <a:gd name="T19" fmla="*/ 399199 h 618109"/>
              <a:gd name="T20" fmla="*/ 146203 w 257569"/>
              <a:gd name="T21" fmla="*/ 399199 h 618109"/>
              <a:gd name="T22" fmla="*/ 146203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6"/>
                </a:lnTo>
                <a:lnTo>
                  <a:pt x="252261" y="113728"/>
                </a:lnTo>
                <a:lnTo>
                  <a:pt x="146203" y="113728"/>
                </a:lnTo>
                <a:lnTo>
                  <a:pt x="146203" y="285521"/>
                </a:lnTo>
                <a:lnTo>
                  <a:pt x="252261" y="285521"/>
                </a:lnTo>
                <a:lnTo>
                  <a:pt x="257569" y="285032"/>
                </a:lnTo>
                <a:lnTo>
                  <a:pt x="257569" y="423052"/>
                </a:lnTo>
                <a:lnTo>
                  <a:pt x="244526" y="399199"/>
                </a:lnTo>
                <a:lnTo>
                  <a:pt x="146203" y="399199"/>
                </a:lnTo>
                <a:lnTo>
                  <a:pt x="146203"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9" name="Shape 8692"/>
          <xdr:cNvSpPr>
            <a:spLocks/>
          </xdr:cNvSpPr>
        </xdr:nvSpPr>
        <xdr:spPr bwMode="auto">
          <a:xfrm>
            <a:off x="5408244" y="1727765"/>
            <a:ext cx="271260" cy="618055"/>
          </a:xfrm>
          <a:custGeom>
            <a:avLst/>
            <a:gdLst>
              <a:gd name="T0" fmla="*/ 0 w 272098"/>
              <a:gd name="T1" fmla="*/ 0 h 618109"/>
              <a:gd name="T2" fmla="*/ 3620 w 272098"/>
              <a:gd name="T3" fmla="*/ 0 h 618109"/>
              <a:gd name="T4" fmla="*/ 196241 w 272098"/>
              <a:gd name="T5" fmla="*/ 47434 h 618109"/>
              <a:gd name="T6" fmla="*/ 259271 w 272098"/>
              <a:gd name="T7" fmla="*/ 192748 h 618109"/>
              <a:gd name="T8" fmla="*/ 227432 w 272098"/>
              <a:gd name="T9" fmla="*/ 303085 h 618109"/>
              <a:gd name="T10" fmla="*/ 133135 w 272098"/>
              <a:gd name="T11" fmla="*/ 369316 h 618109"/>
              <a:gd name="T12" fmla="*/ 272098 w 272098"/>
              <a:gd name="T13" fmla="*/ 618109 h 618109"/>
              <a:gd name="T14" fmla="*/ 106655 w 272098"/>
              <a:gd name="T15" fmla="*/ 618109 h 618109"/>
              <a:gd name="T16" fmla="*/ 0 w 272098"/>
              <a:gd name="T17" fmla="*/ 423052 h 618109"/>
              <a:gd name="T18" fmla="*/ 0 w 272098"/>
              <a:gd name="T19" fmla="*/ 285032 h 618109"/>
              <a:gd name="T20" fmla="*/ 48513 w 272098"/>
              <a:gd name="T21" fmla="*/ 280560 h 618109"/>
              <a:gd name="T22" fmla="*/ 84455 w 272098"/>
              <a:gd name="T23" fmla="*/ 265646 h 618109"/>
              <a:gd name="T24" fmla="*/ 111367 w 272098"/>
              <a:gd name="T25" fmla="*/ 200482 h 618109"/>
              <a:gd name="T26" fmla="*/ 86335 w 272098"/>
              <a:gd name="T27" fmla="*/ 133109 h 618109"/>
              <a:gd name="T28" fmla="*/ 25404 w 272098"/>
              <a:gd name="T29" fmla="*/ 114933 h 618109"/>
              <a:gd name="T30" fmla="*/ 0 w 272098"/>
              <a:gd name="T31" fmla="*/ 113936 h 618109"/>
              <a:gd name="T32" fmla="*/ 0 w 272098"/>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8"/>
              <a:gd name="T52" fmla="*/ 0 h 618109"/>
              <a:gd name="T53" fmla="*/ 272098 w 272098"/>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8">
                <a:moveTo>
                  <a:pt x="0" y="0"/>
                </a:moveTo>
                <a:lnTo>
                  <a:pt x="3620" y="0"/>
                </a:lnTo>
                <a:cubicBezTo>
                  <a:pt x="89980" y="0"/>
                  <a:pt x="154153" y="15786"/>
                  <a:pt x="196241" y="47434"/>
                </a:cubicBezTo>
                <a:cubicBezTo>
                  <a:pt x="238252" y="79070"/>
                  <a:pt x="259271" y="127508"/>
                  <a:pt x="259271" y="192748"/>
                </a:cubicBezTo>
                <a:cubicBezTo>
                  <a:pt x="259271" y="236651"/>
                  <a:pt x="248641" y="273380"/>
                  <a:pt x="227432" y="303085"/>
                </a:cubicBezTo>
                <a:cubicBezTo>
                  <a:pt x="206172" y="332702"/>
                  <a:pt x="174778" y="354787"/>
                  <a:pt x="133135" y="369316"/>
                </a:cubicBezTo>
                <a:lnTo>
                  <a:pt x="272098" y="618109"/>
                </a:lnTo>
                <a:lnTo>
                  <a:pt x="106655" y="618109"/>
                </a:lnTo>
                <a:lnTo>
                  <a:pt x="0" y="423052"/>
                </a:lnTo>
                <a:lnTo>
                  <a:pt x="0" y="285032"/>
                </a:lnTo>
                <a:lnTo>
                  <a:pt x="48513" y="280560"/>
                </a:lnTo>
                <a:cubicBezTo>
                  <a:pt x="63475" y="277250"/>
                  <a:pt x="75457" y="272281"/>
                  <a:pt x="84455" y="265646"/>
                </a:cubicBezTo>
                <a:cubicBezTo>
                  <a:pt x="102375" y="252374"/>
                  <a:pt x="111367" y="230670"/>
                  <a:pt x="111367" y="200482"/>
                </a:cubicBezTo>
                <a:cubicBezTo>
                  <a:pt x="111367" y="168580"/>
                  <a:pt x="103022" y="146062"/>
                  <a:pt x="86335" y="133109"/>
                </a:cubicBezTo>
                <a:cubicBezTo>
                  <a:pt x="73838" y="123384"/>
                  <a:pt x="53519" y="117345"/>
                  <a:pt x="25404"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0" name="Shape 8693"/>
          <xdr:cNvSpPr>
            <a:spLocks/>
          </xdr:cNvSpPr>
        </xdr:nvSpPr>
        <xdr:spPr bwMode="auto">
          <a:xfrm>
            <a:off x="5773691" y="1727765"/>
            <a:ext cx="474705" cy="618055"/>
          </a:xfrm>
          <a:custGeom>
            <a:avLst/>
            <a:gdLst>
              <a:gd name="T0" fmla="*/ 0 w 475374"/>
              <a:gd name="T1" fmla="*/ 0 h 618109"/>
              <a:gd name="T2" fmla="*/ 448449 w 475374"/>
              <a:gd name="T3" fmla="*/ 0 h 618109"/>
              <a:gd name="T4" fmla="*/ 448449 w 475374"/>
              <a:gd name="T5" fmla="*/ 120092 h 618109"/>
              <a:gd name="T6" fmla="*/ 146203 w 475374"/>
              <a:gd name="T7" fmla="*/ 120092 h 618109"/>
              <a:gd name="T8" fmla="*/ 146203 w 475374"/>
              <a:gd name="T9" fmla="*/ 234633 h 618109"/>
              <a:gd name="T10" fmla="*/ 417626 w 475374"/>
              <a:gd name="T11" fmla="*/ 234633 h 618109"/>
              <a:gd name="T12" fmla="*/ 417626 w 475374"/>
              <a:gd name="T13" fmla="*/ 350076 h 618109"/>
              <a:gd name="T14" fmla="*/ 146203 w 475374"/>
              <a:gd name="T15" fmla="*/ 350076 h 618109"/>
              <a:gd name="T16" fmla="*/ 146203 w 475374"/>
              <a:gd name="T17" fmla="*/ 497967 h 618109"/>
              <a:gd name="T18" fmla="*/ 475374 w 475374"/>
              <a:gd name="T19" fmla="*/ 497967 h 618109"/>
              <a:gd name="T20" fmla="*/ 475374 w 475374"/>
              <a:gd name="T21" fmla="*/ 618109 h 618109"/>
              <a:gd name="T22" fmla="*/ 0 w 475374"/>
              <a:gd name="T23" fmla="*/ 618109 h 618109"/>
              <a:gd name="T24" fmla="*/ 0 w 475374"/>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74"/>
              <a:gd name="T40" fmla="*/ 0 h 618109"/>
              <a:gd name="T41" fmla="*/ 475374 w 475374"/>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74">
                <a:moveTo>
                  <a:pt x="0" y="0"/>
                </a:moveTo>
                <a:lnTo>
                  <a:pt x="448449" y="0"/>
                </a:lnTo>
                <a:lnTo>
                  <a:pt x="448449" y="120092"/>
                </a:lnTo>
                <a:lnTo>
                  <a:pt x="146203" y="120092"/>
                </a:lnTo>
                <a:lnTo>
                  <a:pt x="146203" y="234633"/>
                </a:lnTo>
                <a:lnTo>
                  <a:pt x="417626" y="234633"/>
                </a:lnTo>
                <a:lnTo>
                  <a:pt x="417626" y="350076"/>
                </a:lnTo>
                <a:lnTo>
                  <a:pt x="146203" y="350076"/>
                </a:lnTo>
                <a:lnTo>
                  <a:pt x="146203" y="497967"/>
                </a:lnTo>
                <a:lnTo>
                  <a:pt x="475374" y="497967"/>
                </a:lnTo>
                <a:lnTo>
                  <a:pt x="475374"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1" name="Shape 8694"/>
          <xdr:cNvSpPr>
            <a:spLocks/>
          </xdr:cNvSpPr>
        </xdr:nvSpPr>
        <xdr:spPr bwMode="auto">
          <a:xfrm>
            <a:off x="6344467" y="1727765"/>
            <a:ext cx="258074" cy="618055"/>
          </a:xfrm>
          <a:custGeom>
            <a:avLst/>
            <a:gdLst>
              <a:gd name="T0" fmla="*/ 0 w 257569"/>
              <a:gd name="T1" fmla="*/ 0 h 618109"/>
              <a:gd name="T2" fmla="*/ 257569 w 257569"/>
              <a:gd name="T3" fmla="*/ 0 h 618109"/>
              <a:gd name="T4" fmla="*/ 257569 w 257569"/>
              <a:gd name="T5" fmla="*/ 113937 h 618109"/>
              <a:gd name="T6" fmla="*/ 252260 w 257569"/>
              <a:gd name="T7" fmla="*/ 113728 h 618109"/>
              <a:gd name="T8" fmla="*/ 146190 w 257569"/>
              <a:gd name="T9" fmla="*/ 113728 h 618109"/>
              <a:gd name="T10" fmla="*/ 146190 w 257569"/>
              <a:gd name="T11" fmla="*/ 285521 h 618109"/>
              <a:gd name="T12" fmla="*/ 252260 w 257569"/>
              <a:gd name="T13" fmla="*/ 285521 h 618109"/>
              <a:gd name="T14" fmla="*/ 257569 w 257569"/>
              <a:gd name="T15" fmla="*/ 285032 h 618109"/>
              <a:gd name="T16" fmla="*/ 257569 w 257569"/>
              <a:gd name="T17" fmla="*/ 423091 h 618109"/>
              <a:gd name="T18" fmla="*/ 244501 w 257569"/>
              <a:gd name="T19" fmla="*/ 399199 h 618109"/>
              <a:gd name="T20" fmla="*/ 146190 w 257569"/>
              <a:gd name="T21" fmla="*/ 399199 h 618109"/>
              <a:gd name="T22" fmla="*/ 146190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7"/>
                </a:lnTo>
                <a:lnTo>
                  <a:pt x="252260" y="113728"/>
                </a:lnTo>
                <a:lnTo>
                  <a:pt x="146190" y="113728"/>
                </a:lnTo>
                <a:lnTo>
                  <a:pt x="146190" y="285521"/>
                </a:lnTo>
                <a:lnTo>
                  <a:pt x="252260" y="285521"/>
                </a:lnTo>
                <a:lnTo>
                  <a:pt x="257569" y="285032"/>
                </a:lnTo>
                <a:lnTo>
                  <a:pt x="257569" y="423091"/>
                </a:lnTo>
                <a:lnTo>
                  <a:pt x="244501" y="399199"/>
                </a:lnTo>
                <a:lnTo>
                  <a:pt x="146190" y="399199"/>
                </a:lnTo>
                <a:lnTo>
                  <a:pt x="146190"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2" name="Shape 8695"/>
          <xdr:cNvSpPr>
            <a:spLocks/>
          </xdr:cNvSpPr>
        </xdr:nvSpPr>
        <xdr:spPr bwMode="auto">
          <a:xfrm>
            <a:off x="6602541" y="1727765"/>
            <a:ext cx="271260" cy="618055"/>
          </a:xfrm>
          <a:custGeom>
            <a:avLst/>
            <a:gdLst>
              <a:gd name="T0" fmla="*/ 0 w 272097"/>
              <a:gd name="T1" fmla="*/ 0 h 618109"/>
              <a:gd name="T2" fmla="*/ 3619 w 272097"/>
              <a:gd name="T3" fmla="*/ 0 h 618109"/>
              <a:gd name="T4" fmla="*/ 196228 w 272097"/>
              <a:gd name="T5" fmla="*/ 47434 h 618109"/>
              <a:gd name="T6" fmla="*/ 259270 w 272097"/>
              <a:gd name="T7" fmla="*/ 192748 h 618109"/>
              <a:gd name="T8" fmla="*/ 227444 w 272097"/>
              <a:gd name="T9" fmla="*/ 303085 h 618109"/>
              <a:gd name="T10" fmla="*/ 133147 w 272097"/>
              <a:gd name="T11" fmla="*/ 369316 h 618109"/>
              <a:gd name="T12" fmla="*/ 272097 w 272097"/>
              <a:gd name="T13" fmla="*/ 618109 h 618109"/>
              <a:gd name="T14" fmla="*/ 106667 w 272097"/>
              <a:gd name="T15" fmla="*/ 618109 h 618109"/>
              <a:gd name="T16" fmla="*/ 0 w 272097"/>
              <a:gd name="T17" fmla="*/ 423091 h 618109"/>
              <a:gd name="T18" fmla="*/ 0 w 272097"/>
              <a:gd name="T19" fmla="*/ 285032 h 618109"/>
              <a:gd name="T20" fmla="*/ 48512 w 272097"/>
              <a:gd name="T21" fmla="*/ 280560 h 618109"/>
              <a:gd name="T22" fmla="*/ 84455 w 272097"/>
              <a:gd name="T23" fmla="*/ 265646 h 618109"/>
              <a:gd name="T24" fmla="*/ 111378 w 272097"/>
              <a:gd name="T25" fmla="*/ 200482 h 618109"/>
              <a:gd name="T26" fmla="*/ 86334 w 272097"/>
              <a:gd name="T27" fmla="*/ 133109 h 618109"/>
              <a:gd name="T28" fmla="*/ 25402 w 272097"/>
              <a:gd name="T29" fmla="*/ 114933 h 618109"/>
              <a:gd name="T30" fmla="*/ 0 w 272097"/>
              <a:gd name="T31" fmla="*/ 113937 h 618109"/>
              <a:gd name="T32" fmla="*/ 0 w 272097"/>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7"/>
              <a:gd name="T52" fmla="*/ 0 h 618109"/>
              <a:gd name="T53" fmla="*/ 272097 w 272097"/>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7">
                <a:moveTo>
                  <a:pt x="0" y="0"/>
                </a:moveTo>
                <a:lnTo>
                  <a:pt x="3619" y="0"/>
                </a:lnTo>
                <a:cubicBezTo>
                  <a:pt x="89979" y="0"/>
                  <a:pt x="154153" y="15786"/>
                  <a:pt x="196228" y="47434"/>
                </a:cubicBezTo>
                <a:cubicBezTo>
                  <a:pt x="238252" y="79070"/>
                  <a:pt x="259270" y="127508"/>
                  <a:pt x="259270" y="192748"/>
                </a:cubicBezTo>
                <a:cubicBezTo>
                  <a:pt x="259270" y="236651"/>
                  <a:pt x="248627" y="273380"/>
                  <a:pt x="227444" y="303085"/>
                </a:cubicBezTo>
                <a:cubicBezTo>
                  <a:pt x="206172" y="332702"/>
                  <a:pt x="174790" y="354787"/>
                  <a:pt x="133147" y="369316"/>
                </a:cubicBezTo>
                <a:lnTo>
                  <a:pt x="272097" y="618109"/>
                </a:lnTo>
                <a:lnTo>
                  <a:pt x="106667" y="618109"/>
                </a:lnTo>
                <a:lnTo>
                  <a:pt x="0" y="423091"/>
                </a:lnTo>
                <a:lnTo>
                  <a:pt x="0" y="285032"/>
                </a:lnTo>
                <a:lnTo>
                  <a:pt x="48512" y="280560"/>
                </a:lnTo>
                <a:cubicBezTo>
                  <a:pt x="63474" y="277250"/>
                  <a:pt x="75457" y="272281"/>
                  <a:pt x="84455" y="265646"/>
                </a:cubicBezTo>
                <a:cubicBezTo>
                  <a:pt x="102374" y="252374"/>
                  <a:pt x="111378" y="230670"/>
                  <a:pt x="111378" y="200482"/>
                </a:cubicBezTo>
                <a:cubicBezTo>
                  <a:pt x="111378" y="168580"/>
                  <a:pt x="103009" y="146062"/>
                  <a:pt x="86334" y="133109"/>
                </a:cubicBezTo>
                <a:cubicBezTo>
                  <a:pt x="73828" y="123384"/>
                  <a:pt x="53514" y="117345"/>
                  <a:pt x="25402" y="114933"/>
                </a:cubicBezTo>
                <a:lnTo>
                  <a:pt x="0" y="11393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3" name="Shape 8696"/>
          <xdr:cNvSpPr>
            <a:spLocks/>
          </xdr:cNvSpPr>
        </xdr:nvSpPr>
        <xdr:spPr bwMode="auto">
          <a:xfrm>
            <a:off x="6934081" y="1713817"/>
            <a:ext cx="299516" cy="646822"/>
          </a:xfrm>
          <a:custGeom>
            <a:avLst/>
            <a:gdLst>
              <a:gd name="T0" fmla="*/ 300266 w 300285"/>
              <a:gd name="T1" fmla="*/ 0 h 647167"/>
              <a:gd name="T2" fmla="*/ 300285 w 300285"/>
              <a:gd name="T3" fmla="*/ 1 h 647167"/>
              <a:gd name="T4" fmla="*/ 300285 w 300285"/>
              <a:gd name="T5" fmla="*/ 129466 h 647167"/>
              <a:gd name="T6" fmla="*/ 300266 w 300285"/>
              <a:gd name="T7" fmla="*/ 129464 h 647167"/>
              <a:gd name="T8" fmla="*/ 190474 w 300285"/>
              <a:gd name="T9" fmla="*/ 181420 h 647167"/>
              <a:gd name="T10" fmla="*/ 150482 w 300285"/>
              <a:gd name="T11" fmla="*/ 323964 h 647167"/>
              <a:gd name="T12" fmla="*/ 190221 w 300285"/>
              <a:gd name="T13" fmla="*/ 466128 h 647167"/>
              <a:gd name="T14" fmla="*/ 300266 w 300285"/>
              <a:gd name="T15" fmla="*/ 517652 h 647167"/>
              <a:gd name="T16" fmla="*/ 300285 w 300285"/>
              <a:gd name="T17" fmla="*/ 517650 h 647167"/>
              <a:gd name="T18" fmla="*/ 300285 w 300285"/>
              <a:gd name="T19" fmla="*/ 647165 h 647167"/>
              <a:gd name="T20" fmla="*/ 300266 w 300285"/>
              <a:gd name="T21" fmla="*/ 647167 h 647167"/>
              <a:gd name="T22" fmla="*/ 81915 w 300285"/>
              <a:gd name="T23" fmla="*/ 559105 h 647167"/>
              <a:gd name="T24" fmla="*/ 0 w 300285"/>
              <a:gd name="T25" fmla="*/ 323964 h 647167"/>
              <a:gd name="T26" fmla="*/ 24981 w 300285"/>
              <a:gd name="T27" fmla="*/ 180162 h 647167"/>
              <a:gd name="T28" fmla="*/ 99657 w 300285"/>
              <a:gd name="T29" fmla="*/ 71781 h 647167"/>
              <a:gd name="T30" fmla="*/ 189662 w 300285"/>
              <a:gd name="T31" fmla="*/ 17920 h 647167"/>
              <a:gd name="T32" fmla="*/ 300266 w 300285"/>
              <a:gd name="T33" fmla="*/ 0 h 64716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5"/>
              <a:gd name="T52" fmla="*/ 0 h 647167"/>
              <a:gd name="T53" fmla="*/ 300285 w 300285"/>
              <a:gd name="T54" fmla="*/ 647167 h 64716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7" w="300285">
                <a:moveTo>
                  <a:pt x="300266" y="0"/>
                </a:moveTo>
                <a:lnTo>
                  <a:pt x="300285" y="1"/>
                </a:lnTo>
                <a:lnTo>
                  <a:pt x="300285" y="129466"/>
                </a:lnTo>
                <a:lnTo>
                  <a:pt x="300266" y="129464"/>
                </a:lnTo>
                <a:cubicBezTo>
                  <a:pt x="253771" y="129464"/>
                  <a:pt x="217157" y="146825"/>
                  <a:pt x="190474" y="181420"/>
                </a:cubicBezTo>
                <a:cubicBezTo>
                  <a:pt x="163817" y="216027"/>
                  <a:pt x="150482" y="263576"/>
                  <a:pt x="150482" y="323964"/>
                </a:cubicBezTo>
                <a:cubicBezTo>
                  <a:pt x="150482" y="384416"/>
                  <a:pt x="163678" y="431788"/>
                  <a:pt x="190221" y="466128"/>
                </a:cubicBezTo>
                <a:cubicBezTo>
                  <a:pt x="216777" y="500482"/>
                  <a:pt x="253441" y="517652"/>
                  <a:pt x="300266" y="517652"/>
                </a:cubicBezTo>
                <a:lnTo>
                  <a:pt x="300285" y="517650"/>
                </a:lnTo>
                <a:lnTo>
                  <a:pt x="300285" y="647165"/>
                </a:lnTo>
                <a:lnTo>
                  <a:pt x="300266" y="647167"/>
                </a:lnTo>
                <a:cubicBezTo>
                  <a:pt x="209283" y="647167"/>
                  <a:pt x="136499" y="617868"/>
                  <a:pt x="81915" y="559105"/>
                </a:cubicBezTo>
                <a:cubicBezTo>
                  <a:pt x="27318" y="500342"/>
                  <a:pt x="0" y="422034"/>
                  <a:pt x="0" y="323964"/>
                </a:cubicBezTo>
                <a:cubicBezTo>
                  <a:pt x="0" y="270370"/>
                  <a:pt x="8319" y="222441"/>
                  <a:pt x="24981" y="180162"/>
                </a:cubicBezTo>
                <a:cubicBezTo>
                  <a:pt x="41643" y="137833"/>
                  <a:pt x="66561" y="101664"/>
                  <a:pt x="99657" y="71781"/>
                </a:cubicBezTo>
                <a:cubicBezTo>
                  <a:pt x="126188" y="47816"/>
                  <a:pt x="156185" y="29883"/>
                  <a:pt x="189662" y="17920"/>
                </a:cubicBezTo>
                <a:cubicBezTo>
                  <a:pt x="223190" y="5918"/>
                  <a:pt x="260058" y="0"/>
                  <a:pt x="300266"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4" name="Shape 8697"/>
          <xdr:cNvSpPr>
            <a:spLocks/>
          </xdr:cNvSpPr>
        </xdr:nvSpPr>
        <xdr:spPr bwMode="auto">
          <a:xfrm>
            <a:off x="7235481" y="1713817"/>
            <a:ext cx="299516" cy="646822"/>
          </a:xfrm>
          <a:custGeom>
            <a:avLst/>
            <a:gdLst>
              <a:gd name="T0" fmla="*/ 0 w 300286"/>
              <a:gd name="T1" fmla="*/ 0 h 647164"/>
              <a:gd name="T2" fmla="*/ 58049 w 300286"/>
              <a:gd name="T3" fmla="*/ 4458 h 647164"/>
              <a:gd name="T4" fmla="*/ 110802 w 300286"/>
              <a:gd name="T5" fmla="*/ 17918 h 647164"/>
              <a:gd name="T6" fmla="*/ 200629 w 300286"/>
              <a:gd name="T7" fmla="*/ 71779 h 647164"/>
              <a:gd name="T8" fmla="*/ 275038 w 300286"/>
              <a:gd name="T9" fmla="*/ 180339 h 647164"/>
              <a:gd name="T10" fmla="*/ 300286 w 300286"/>
              <a:gd name="T11" fmla="*/ 323963 h 647164"/>
              <a:gd name="T12" fmla="*/ 218561 w 300286"/>
              <a:gd name="T13" fmla="*/ 559358 h 647164"/>
              <a:gd name="T14" fmla="*/ 64981 w 300286"/>
              <a:gd name="T15" fmla="*/ 641673 h 647164"/>
              <a:gd name="T16" fmla="*/ 0 w 300286"/>
              <a:gd name="T17" fmla="*/ 647164 h 647164"/>
              <a:gd name="T18" fmla="*/ 0 w 300286"/>
              <a:gd name="T19" fmla="*/ 517649 h 647164"/>
              <a:gd name="T20" fmla="*/ 33365 w 300286"/>
              <a:gd name="T21" fmla="*/ 514453 h 647164"/>
              <a:gd name="T22" fmla="*/ 110243 w 300286"/>
              <a:gd name="T23" fmla="*/ 466508 h 647164"/>
              <a:gd name="T24" fmla="*/ 149803 w 300286"/>
              <a:gd name="T25" fmla="*/ 323963 h 647164"/>
              <a:gd name="T26" fmla="*/ 110002 w 300286"/>
              <a:gd name="T27" fmla="*/ 181050 h 647164"/>
              <a:gd name="T28" fmla="*/ 33174 w 300286"/>
              <a:gd name="T29" fmla="*/ 132692 h 647164"/>
              <a:gd name="T30" fmla="*/ 0 w 300286"/>
              <a:gd name="T31" fmla="*/ 129464 h 647164"/>
              <a:gd name="T32" fmla="*/ 0 w 300286"/>
              <a:gd name="T33" fmla="*/ 0 h 64716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6"/>
              <a:gd name="T52" fmla="*/ 0 h 647164"/>
              <a:gd name="T53" fmla="*/ 300286 w 300286"/>
              <a:gd name="T54" fmla="*/ 647164 h 64716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4" w="300286">
                <a:moveTo>
                  <a:pt x="0" y="0"/>
                </a:moveTo>
                <a:lnTo>
                  <a:pt x="58049" y="4458"/>
                </a:lnTo>
                <a:cubicBezTo>
                  <a:pt x="76518" y="7438"/>
                  <a:pt x="94101" y="11918"/>
                  <a:pt x="110802" y="17918"/>
                </a:cubicBezTo>
                <a:cubicBezTo>
                  <a:pt x="144152" y="29882"/>
                  <a:pt x="174086" y="47814"/>
                  <a:pt x="200629" y="71779"/>
                </a:cubicBezTo>
                <a:cubicBezTo>
                  <a:pt x="233420" y="101662"/>
                  <a:pt x="258249" y="137895"/>
                  <a:pt x="275038" y="180339"/>
                </a:cubicBezTo>
                <a:cubicBezTo>
                  <a:pt x="291853" y="222820"/>
                  <a:pt x="300286" y="270750"/>
                  <a:pt x="300286" y="323963"/>
                </a:cubicBezTo>
                <a:cubicBezTo>
                  <a:pt x="300286" y="422350"/>
                  <a:pt x="273044" y="500722"/>
                  <a:pt x="218561" y="559358"/>
                </a:cubicBezTo>
                <a:cubicBezTo>
                  <a:pt x="177709" y="603239"/>
                  <a:pt x="126526" y="630690"/>
                  <a:pt x="64981" y="641673"/>
                </a:cubicBezTo>
                <a:lnTo>
                  <a:pt x="0" y="647164"/>
                </a:lnTo>
                <a:lnTo>
                  <a:pt x="0" y="517649"/>
                </a:lnTo>
                <a:lnTo>
                  <a:pt x="33365" y="514453"/>
                </a:lnTo>
                <a:cubicBezTo>
                  <a:pt x="64806" y="508058"/>
                  <a:pt x="90422" y="492073"/>
                  <a:pt x="110243" y="466508"/>
                </a:cubicBezTo>
                <a:cubicBezTo>
                  <a:pt x="136596" y="432535"/>
                  <a:pt x="149803" y="384986"/>
                  <a:pt x="149803" y="323963"/>
                </a:cubicBezTo>
                <a:cubicBezTo>
                  <a:pt x="149803" y="263016"/>
                  <a:pt x="136532" y="215391"/>
                  <a:pt x="110002" y="181050"/>
                </a:cubicBezTo>
                <a:cubicBezTo>
                  <a:pt x="90075" y="155285"/>
                  <a:pt x="64470" y="139149"/>
                  <a:pt x="33174" y="132692"/>
                </a:cubicBezTo>
                <a:lnTo>
                  <a:pt x="0" y="129464"/>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grpSp>
    <xdr:clientData/>
  </xdr:twoCellAnchor>
  <xdr:oneCellAnchor>
    <xdr:from>
      <xdr:col>2</xdr:col>
      <xdr:colOff>390525</xdr:colOff>
      <xdr:row>0</xdr:row>
      <xdr:rowOff>76200</xdr:rowOff>
    </xdr:from>
    <xdr:ext cx="1657350" cy="552450"/>
    <xdr:pic>
      <xdr:nvPicPr>
        <xdr:cNvPr id="55" name="Imagen 60" descr="J:\SecFinanzas.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667250" y="76200"/>
          <a:ext cx="1657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28575</xdr:colOff>
      <xdr:row>88</xdr:row>
      <xdr:rowOff>342900</xdr:rowOff>
    </xdr:from>
    <xdr:to>
      <xdr:col>1</xdr:col>
      <xdr:colOff>266700</xdr:colOff>
      <xdr:row>101</xdr:row>
      <xdr:rowOff>171450</xdr:rowOff>
    </xdr:to>
    <xdr:sp macro="" textlink="">
      <xdr:nvSpPr>
        <xdr:cNvPr id="56" name="CuadroTexto 55"/>
        <xdr:cNvSpPr txBox="1"/>
      </xdr:nvSpPr>
      <xdr:spPr>
        <a:xfrm>
          <a:off x="28575" y="19250025"/>
          <a:ext cx="3467100" cy="0"/>
        </a:xfrm>
        <a:prstGeom prst="rect">
          <a:avLst/>
        </a:prstGeom>
        <a:solidFill>
          <a:srgbClr val="FFFFFF"/>
        </a:solidFill>
        <a:ln w="9525" cmpd="sng">
          <a:noFill/>
        </a:ln>
      </xdr:spPr>
      <xdr:txBody>
        <a:bodyPr vertOverflow="clip" horzOverflow="clip" wrap="square" rtlCol="0" anchor="t"/>
        <a:lstStyle/>
        <a:p>
          <a:pPr marL="0" marR="0" lvl="0" indent="0" algn="ctr" defTabSz="914400" eaLnBrk="1" fontAlgn="auto" latinLnBrk="0" hangingPunct="1">
            <a:lnSpc>
              <a:spcPts val="7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5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5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5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a:t>
          </a:r>
        </a:p>
        <a:p>
          <a:pPr marL="0" marR="0" lvl="0" indent="0" algn="ctr" defTabSz="914400" eaLnBrk="1" fontAlgn="auto" latinLnBrk="0" hangingPunct="1">
            <a:lnSpc>
              <a:spcPts val="700"/>
            </a:lnSpc>
            <a:spcBef>
              <a:spcPts val="0"/>
            </a:spcBef>
            <a:spcAft>
              <a:spcPts val="0"/>
            </a:spcAft>
            <a:buClrTx/>
            <a:buSzTx/>
            <a:buFontTx/>
            <a:buNone/>
            <a:tabLst/>
            <a:defRPr/>
          </a:pPr>
          <a:endParaRPr kumimoji="0" lang="es-MX"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700"/>
            </a:lnSpc>
            <a:spcBef>
              <a:spcPts val="0"/>
            </a:spcBef>
            <a:spcAft>
              <a:spcPts val="0"/>
            </a:spcAft>
            <a:buClrTx/>
            <a:buSzTx/>
            <a:buFontTx/>
            <a:buNone/>
            <a:tabLst/>
            <a:defRPr/>
          </a:pPr>
          <a:r>
            <a:rPr kumimoji="0" lang="es-MX"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LIC. EDUARDO MONTAÑO  SALINAS</a:t>
          </a:r>
        </a:p>
        <a:p>
          <a:pPr marL="0" marR="0" lvl="0" indent="0" algn="ctr" defTabSz="914400" eaLnBrk="1" fontAlgn="auto" latinLnBrk="0" hangingPunct="1">
            <a:lnSpc>
              <a:spcPts val="700"/>
            </a:lnSpc>
            <a:spcBef>
              <a:spcPts val="0"/>
            </a:spcBef>
            <a:spcAft>
              <a:spcPts val="0"/>
            </a:spcAft>
            <a:buClrTx/>
            <a:buSzTx/>
            <a:buFontTx/>
            <a:buNone/>
            <a:tabLst/>
            <a:defRPr/>
          </a:pPr>
          <a:endPar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7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Subsecretarío de Egresos </a:t>
          </a:r>
        </a:p>
        <a:p>
          <a:pPr marL="0" marR="0" lvl="0" indent="0" defTabSz="914400" eaLnBrk="1" fontAlgn="auto" latinLnBrk="0" hangingPunct="1">
            <a:lnSpc>
              <a:spcPts val="10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390525</xdr:colOff>
      <xdr:row>88</xdr:row>
      <xdr:rowOff>257175</xdr:rowOff>
    </xdr:from>
    <xdr:to>
      <xdr:col>3</xdr:col>
      <xdr:colOff>885825</xdr:colOff>
      <xdr:row>102</xdr:row>
      <xdr:rowOff>104775</xdr:rowOff>
    </xdr:to>
    <xdr:sp macro="" textlink="">
      <xdr:nvSpPr>
        <xdr:cNvPr id="57" name="CuadroTexto 56"/>
        <xdr:cNvSpPr txBox="1"/>
      </xdr:nvSpPr>
      <xdr:spPr>
        <a:xfrm>
          <a:off x="3619500" y="19250025"/>
          <a:ext cx="2590800" cy="0"/>
        </a:xfrm>
        <a:prstGeom prst="rect">
          <a:avLst/>
        </a:prstGeom>
        <a:solidFill>
          <a:srgbClr val="FFFFFF"/>
        </a:solidFill>
        <a:ln w="9525" cmpd="sng">
          <a:noFill/>
        </a:ln>
      </xdr:spPr>
      <xdr:txBody>
        <a:bodyPr vertOverflow="clip" horzOverflow="clip" wrap="square" rtlCol="0" anchor="t"/>
        <a:lstStyle/>
        <a:p>
          <a:pPr marL="0" marR="0" lvl="0" indent="0" algn="ctr" defTabSz="914400" eaLnBrk="1" fontAlgn="auto" latinLnBrk="0" hangingPunct="1">
            <a:lnSpc>
              <a:spcPts val="8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7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a:t>
          </a:r>
        </a:p>
        <a:p>
          <a:pPr marL="0" marR="0" lvl="0" indent="0" algn="ctr" defTabSz="914400" eaLnBrk="1" fontAlgn="auto" latinLnBrk="0" hangingPunct="1">
            <a:lnSpc>
              <a:spcPts val="800"/>
            </a:lnSpc>
            <a:spcBef>
              <a:spcPts val="0"/>
            </a:spcBef>
            <a:spcAft>
              <a:spcPts val="0"/>
            </a:spcAft>
            <a:buClrTx/>
            <a:buSzTx/>
            <a:buFontTx/>
            <a:buNone/>
            <a:tabLst/>
            <a:defRPr/>
          </a:pPr>
          <a:endParaRPr kumimoji="0" lang="es-MX"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700"/>
            </a:lnSpc>
            <a:spcBef>
              <a:spcPts val="0"/>
            </a:spcBef>
            <a:spcAft>
              <a:spcPts val="0"/>
            </a:spcAft>
            <a:buClrTx/>
            <a:buSzTx/>
            <a:buFontTx/>
            <a:buNone/>
            <a:tabLst/>
            <a:defRPr/>
          </a:pPr>
          <a:r>
            <a:rPr kumimoji="0" lang="es-MX"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LIC. TULIO SAMUEL PÉREZ CALVO</a:t>
          </a:r>
        </a:p>
        <a:p>
          <a:pPr marL="0" marR="0" lvl="0" indent="0" algn="ctr" defTabSz="914400" eaLnBrk="1" fontAlgn="auto" latinLnBrk="0" hangingPunct="1">
            <a:lnSpc>
              <a:spcPts val="800"/>
            </a:lnSpc>
            <a:spcBef>
              <a:spcPts val="0"/>
            </a:spcBef>
            <a:spcAft>
              <a:spcPts val="0"/>
            </a:spcAft>
            <a:buClrTx/>
            <a:buSzTx/>
            <a:buFontTx/>
            <a:buNone/>
            <a:tabLst/>
            <a:defRPr/>
          </a:pPr>
          <a:endPar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8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Secretario de Finanzas y  </a:t>
          </a:r>
        </a:p>
        <a:p>
          <a:pPr marL="0" marR="0" lvl="0" indent="0" algn="ctr" defTabSz="914400" eaLnBrk="1" fontAlgn="auto" latinLnBrk="0" hangingPunct="1">
            <a:lnSpc>
              <a:spcPts val="800"/>
            </a:lnSpc>
            <a:spcBef>
              <a:spcPts val="0"/>
            </a:spcBef>
            <a:spcAft>
              <a:spcPts val="0"/>
            </a:spcAft>
            <a:buClrTx/>
            <a:buSzTx/>
            <a:buFontTx/>
            <a:buNone/>
            <a:tabLst/>
            <a:defRPr/>
          </a:pPr>
          <a:endPar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8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Administración</a:t>
          </a:r>
        </a:p>
        <a:p>
          <a:pPr marL="0" marR="0" lvl="0" indent="0" defTabSz="914400" eaLnBrk="1" fontAlgn="auto" latinLnBrk="0" hangingPunct="1">
            <a:lnSpc>
              <a:spcPts val="8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676275</xdr:colOff>
      <xdr:row>87</xdr:row>
      <xdr:rowOff>0</xdr:rowOff>
    </xdr:from>
    <xdr:to>
      <xdr:col>3</xdr:col>
      <xdr:colOff>533400</xdr:colOff>
      <xdr:row>113</xdr:row>
      <xdr:rowOff>152400</xdr:rowOff>
    </xdr:to>
    <xdr:pic>
      <xdr:nvPicPr>
        <xdr:cNvPr id="58" name="Imagen 57"/>
        <xdr:cNvPicPr preferRelativeResize="1">
          <a:picLocks noChangeAspect="1"/>
        </xdr:cNvPicPr>
      </xdr:nvPicPr>
      <xdr:blipFill>
        <a:blip r:embed="rId3"/>
        <a:stretch>
          <a:fillRect/>
        </a:stretch>
      </xdr:blipFill>
      <xdr:spPr>
        <a:xfrm>
          <a:off x="676275" y="19250025"/>
          <a:ext cx="5181600" cy="8191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350</xdr:row>
      <xdr:rowOff>0</xdr:rowOff>
    </xdr:from>
    <xdr:to>
      <xdr:col>6</xdr:col>
      <xdr:colOff>885825</xdr:colOff>
      <xdr:row>355</xdr:row>
      <xdr:rowOff>76200</xdr:rowOff>
    </xdr:to>
    <xdr:grpSp>
      <xdr:nvGrpSpPr>
        <xdr:cNvPr id="2" name="Grupo 1"/>
        <xdr:cNvGrpSpPr/>
      </xdr:nvGrpSpPr>
      <xdr:grpSpPr>
        <a:xfrm>
          <a:off x="0" y="67665600"/>
          <a:ext cx="9001125" cy="1028700"/>
          <a:chOff x="132118" y="66675000"/>
          <a:chExt cx="8091407" cy="676089"/>
        </a:xfrm>
      </xdr:grpSpPr>
      <xdr:sp macro="" textlink="">
        <xdr:nvSpPr>
          <xdr:cNvPr id="3" name="Text Box 9"/>
          <xdr:cNvSpPr txBox="1">
            <a:spLocks noChangeArrowheads="1"/>
          </xdr:cNvSpPr>
        </xdr:nvSpPr>
        <xdr:spPr bwMode="auto">
          <a:xfrm>
            <a:off x="4461021" y="66675000"/>
            <a:ext cx="3762504" cy="676089"/>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800" b="1" i="0" strike="noStrike">
                <a:solidFill>
                  <a:srgbClr val="000000"/>
                </a:solidFill>
                <a:latin typeface="Arial"/>
                <a:cs typeface="Arial"/>
              </a:rPr>
              <a:t>_______________________________________________________________</a:t>
            </a:r>
          </a:p>
          <a:p>
            <a:pPr algn="ctr" rtl="1">
              <a:defRPr sz="1000"/>
            </a:pPr>
            <a:r>
              <a:rPr lang="es-MX" sz="800" b="1" i="0" strike="noStrike">
                <a:solidFill>
                  <a:srgbClr val="000000"/>
                </a:solidFill>
                <a:latin typeface="Arial"/>
                <a:cs typeface="Arial"/>
              </a:rPr>
              <a:t>LIC.</a:t>
            </a:r>
            <a:r>
              <a:rPr lang="es-MX" sz="800" b="1" i="0" strike="noStrike" baseline="0">
                <a:solidFill>
                  <a:srgbClr val="000000"/>
                </a:solidFill>
                <a:latin typeface="Arial"/>
                <a:cs typeface="Arial"/>
              </a:rPr>
              <a:t> TULIO SAMUEL PÉREZ CALVO</a:t>
            </a:r>
          </a:p>
          <a:p>
            <a:pPr algn="ctr" rtl="1">
              <a:defRPr sz="1000"/>
            </a:pPr>
            <a:r>
              <a:rPr lang="es-MX" sz="800" b="1" i="0" strike="noStrike" baseline="0">
                <a:solidFill>
                  <a:srgbClr val="000000"/>
                </a:solidFill>
                <a:latin typeface="Arial"/>
                <a:cs typeface="Arial"/>
              </a:rPr>
              <a:t>SECRETARIO DE FINANZAS Y ADMINISTRACIÓN</a:t>
            </a:r>
            <a:endParaRPr lang="es-MX" sz="800" b="1" i="0" strike="noStrike">
              <a:solidFill>
                <a:srgbClr val="000000"/>
              </a:solidFill>
              <a:latin typeface="Arial"/>
              <a:cs typeface="Arial"/>
            </a:endParaRPr>
          </a:p>
        </xdr:txBody>
      </xdr:sp>
      <xdr:sp macro="" textlink="">
        <xdr:nvSpPr>
          <xdr:cNvPr id="4" name="Text Box 9"/>
          <xdr:cNvSpPr txBox="1">
            <a:spLocks noChangeArrowheads="1"/>
          </xdr:cNvSpPr>
        </xdr:nvSpPr>
        <xdr:spPr bwMode="auto">
          <a:xfrm>
            <a:off x="132118" y="66675000"/>
            <a:ext cx="3533922" cy="676089"/>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800" b="1" i="0" strike="noStrike">
                <a:solidFill>
                  <a:srgbClr val="000000"/>
                </a:solidFill>
                <a:latin typeface="Arial"/>
                <a:cs typeface="Arial"/>
              </a:rPr>
              <a:t>___________________________________________________________</a:t>
            </a:r>
          </a:p>
          <a:p>
            <a:pPr algn="ctr" rtl="1">
              <a:defRPr sz="1000"/>
            </a:pPr>
            <a:r>
              <a:rPr lang="es-MX" sz="800" b="1" i="0" strike="noStrike" baseline="0">
                <a:solidFill>
                  <a:srgbClr val="000000"/>
                </a:solidFill>
                <a:latin typeface="Arial"/>
                <a:cs typeface="Arial"/>
              </a:rPr>
              <a:t>LIC. EDUARDO MONTAÑO SALINAS</a:t>
            </a:r>
          </a:p>
          <a:p>
            <a:pPr algn="ctr" rtl="1">
              <a:defRPr sz="1000"/>
            </a:pPr>
            <a:r>
              <a:rPr lang="es-MX" sz="800" b="1" i="0" strike="noStrike" baseline="0">
                <a:solidFill>
                  <a:srgbClr val="000000"/>
                </a:solidFill>
                <a:latin typeface="Arial"/>
                <a:cs typeface="Arial"/>
              </a:rPr>
              <a:t>SUBSECRETARIO DE EGRESOS</a:t>
            </a:r>
            <a:endParaRPr lang="es-MX" sz="800" b="1" i="0" strike="noStrike">
              <a:solidFill>
                <a:srgbClr val="000000"/>
              </a:solidFill>
              <a:latin typeface="Arial"/>
              <a:cs typeface="Arial"/>
            </a:endParaRP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174</xdr:row>
      <xdr:rowOff>0</xdr:rowOff>
    </xdr:from>
    <xdr:to>
      <xdr:col>6</xdr:col>
      <xdr:colOff>695325</xdr:colOff>
      <xdr:row>180</xdr:row>
      <xdr:rowOff>114300</xdr:rowOff>
    </xdr:to>
    <xdr:grpSp>
      <xdr:nvGrpSpPr>
        <xdr:cNvPr id="2" name="Grupo 1"/>
        <xdr:cNvGrpSpPr/>
      </xdr:nvGrpSpPr>
      <xdr:grpSpPr>
        <a:xfrm>
          <a:off x="0" y="26889075"/>
          <a:ext cx="7648575" cy="1028700"/>
          <a:chOff x="132118" y="66675000"/>
          <a:chExt cx="8091407" cy="676089"/>
        </a:xfrm>
      </xdr:grpSpPr>
      <xdr:sp macro="" textlink="">
        <xdr:nvSpPr>
          <xdr:cNvPr id="3" name="Text Box 9"/>
          <xdr:cNvSpPr txBox="1">
            <a:spLocks noChangeArrowheads="1"/>
          </xdr:cNvSpPr>
        </xdr:nvSpPr>
        <xdr:spPr bwMode="auto">
          <a:xfrm>
            <a:off x="4461021" y="66675000"/>
            <a:ext cx="3762504" cy="676089"/>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800" b="1" i="0" strike="noStrike">
                <a:solidFill>
                  <a:srgbClr val="000000"/>
                </a:solidFill>
                <a:latin typeface="Arial"/>
                <a:cs typeface="Arial"/>
              </a:rPr>
              <a:t>_____________________________________________________________</a:t>
            </a:r>
          </a:p>
          <a:p>
            <a:pPr algn="ctr" rtl="1">
              <a:defRPr sz="1000"/>
            </a:pPr>
            <a:r>
              <a:rPr lang="es-MX" sz="800" b="1" i="0" strike="noStrike">
                <a:solidFill>
                  <a:srgbClr val="000000"/>
                </a:solidFill>
                <a:latin typeface="Arial"/>
                <a:cs typeface="Arial"/>
              </a:rPr>
              <a:t>LIC.</a:t>
            </a:r>
            <a:r>
              <a:rPr lang="es-MX" sz="800" b="1" i="0" strike="noStrike" baseline="0">
                <a:solidFill>
                  <a:srgbClr val="000000"/>
                </a:solidFill>
                <a:latin typeface="Arial"/>
                <a:cs typeface="Arial"/>
              </a:rPr>
              <a:t> TULIO SAMUEL PÉREZ CALVO</a:t>
            </a:r>
          </a:p>
          <a:p>
            <a:pPr algn="ctr" rtl="1">
              <a:defRPr sz="1000"/>
            </a:pPr>
            <a:r>
              <a:rPr lang="es-MX" sz="800" b="1" i="0" strike="noStrike" baseline="0">
                <a:solidFill>
                  <a:srgbClr val="000000"/>
                </a:solidFill>
                <a:latin typeface="Arial"/>
                <a:cs typeface="Arial"/>
              </a:rPr>
              <a:t>SECRETARIO DE FINANZAS Y ADMINISTRACIÓN</a:t>
            </a:r>
            <a:endParaRPr lang="es-MX" sz="800" b="1" i="0" strike="noStrike">
              <a:solidFill>
                <a:srgbClr val="000000"/>
              </a:solidFill>
              <a:latin typeface="Arial"/>
              <a:cs typeface="Arial"/>
            </a:endParaRPr>
          </a:p>
        </xdr:txBody>
      </xdr:sp>
      <xdr:sp macro="" textlink="">
        <xdr:nvSpPr>
          <xdr:cNvPr id="4" name="Text Box 9"/>
          <xdr:cNvSpPr txBox="1">
            <a:spLocks noChangeArrowheads="1"/>
          </xdr:cNvSpPr>
        </xdr:nvSpPr>
        <xdr:spPr bwMode="auto">
          <a:xfrm>
            <a:off x="132118" y="66675000"/>
            <a:ext cx="3533922" cy="676089"/>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800" b="1" i="0" strike="noStrike">
                <a:solidFill>
                  <a:srgbClr val="000000"/>
                </a:solidFill>
                <a:latin typeface="Arial"/>
                <a:cs typeface="Arial"/>
              </a:rPr>
              <a:t>_________________________________________________________</a:t>
            </a:r>
          </a:p>
          <a:p>
            <a:pPr algn="ctr" rtl="1">
              <a:defRPr sz="1000"/>
            </a:pPr>
            <a:r>
              <a:rPr lang="es-MX" sz="800" b="1" i="0" strike="noStrike" baseline="0">
                <a:solidFill>
                  <a:srgbClr val="000000"/>
                </a:solidFill>
                <a:latin typeface="Arial"/>
                <a:cs typeface="Arial"/>
              </a:rPr>
              <a:t>LIC. EDUARDO MONTAÑO SALINAS</a:t>
            </a:r>
          </a:p>
          <a:p>
            <a:pPr algn="ctr" rtl="1">
              <a:defRPr sz="1000"/>
            </a:pPr>
            <a:r>
              <a:rPr lang="es-MX" sz="800" b="1" i="0" strike="noStrike" baseline="0">
                <a:solidFill>
                  <a:srgbClr val="000000"/>
                </a:solidFill>
                <a:latin typeface="Arial"/>
                <a:cs typeface="Arial"/>
              </a:rPr>
              <a:t>SUBSECRETARIO DE EGRESOS</a:t>
            </a:r>
            <a:endParaRPr lang="es-MX" sz="800" b="1" i="0" strike="noStrike">
              <a:solidFill>
                <a:srgbClr val="000000"/>
              </a:solidFill>
              <a:latin typeface="Arial"/>
              <a:cs typeface="Arial"/>
            </a:endParaRP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0</xdr:rowOff>
    </xdr:from>
    <xdr:to>
      <xdr:col>6</xdr:col>
      <xdr:colOff>723900</xdr:colOff>
      <xdr:row>95</xdr:row>
      <xdr:rowOff>76200</xdr:rowOff>
    </xdr:to>
    <xdr:grpSp>
      <xdr:nvGrpSpPr>
        <xdr:cNvPr id="2" name="Grupo 1"/>
        <xdr:cNvGrpSpPr/>
      </xdr:nvGrpSpPr>
      <xdr:grpSpPr>
        <a:xfrm>
          <a:off x="0" y="17097375"/>
          <a:ext cx="7496175" cy="1028700"/>
          <a:chOff x="132118" y="66675000"/>
          <a:chExt cx="8091407" cy="676089"/>
        </a:xfrm>
      </xdr:grpSpPr>
      <xdr:sp macro="" textlink="">
        <xdr:nvSpPr>
          <xdr:cNvPr id="3" name="Text Box 9"/>
          <xdr:cNvSpPr txBox="1">
            <a:spLocks noChangeArrowheads="1"/>
          </xdr:cNvSpPr>
        </xdr:nvSpPr>
        <xdr:spPr bwMode="auto">
          <a:xfrm>
            <a:off x="4461021" y="66675000"/>
            <a:ext cx="3762504" cy="676089"/>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800" b="1" i="0" strike="noStrike">
                <a:solidFill>
                  <a:srgbClr val="000000"/>
                </a:solidFill>
                <a:latin typeface="Arial"/>
                <a:cs typeface="Arial"/>
              </a:rPr>
              <a:t>____________________________________________________________</a:t>
            </a:r>
          </a:p>
          <a:p>
            <a:pPr algn="ctr" rtl="1">
              <a:defRPr sz="1000"/>
            </a:pPr>
            <a:r>
              <a:rPr lang="es-MX" sz="800" b="1" i="0" strike="noStrike">
                <a:solidFill>
                  <a:srgbClr val="000000"/>
                </a:solidFill>
                <a:latin typeface="Arial"/>
                <a:cs typeface="Arial"/>
              </a:rPr>
              <a:t>LIC.</a:t>
            </a:r>
            <a:r>
              <a:rPr lang="es-MX" sz="800" b="1" i="0" strike="noStrike" baseline="0">
                <a:solidFill>
                  <a:srgbClr val="000000"/>
                </a:solidFill>
                <a:latin typeface="Arial"/>
                <a:cs typeface="Arial"/>
              </a:rPr>
              <a:t> TULIO SAMUEL PÉREZ CALVO</a:t>
            </a:r>
          </a:p>
          <a:p>
            <a:pPr algn="ctr" rtl="1">
              <a:defRPr sz="1000"/>
            </a:pPr>
            <a:r>
              <a:rPr lang="es-MX" sz="800" b="1" i="0" strike="noStrike" baseline="0">
                <a:solidFill>
                  <a:srgbClr val="000000"/>
                </a:solidFill>
                <a:latin typeface="Arial"/>
                <a:cs typeface="Arial"/>
              </a:rPr>
              <a:t>SECRETARIO DE FINANZAS Y ADMINISTRACIÓN</a:t>
            </a:r>
            <a:endParaRPr lang="es-MX" sz="800" b="1" i="0" strike="noStrike">
              <a:solidFill>
                <a:srgbClr val="000000"/>
              </a:solidFill>
              <a:latin typeface="Arial"/>
              <a:cs typeface="Arial"/>
            </a:endParaRPr>
          </a:p>
        </xdr:txBody>
      </xdr:sp>
      <xdr:sp macro="" textlink="">
        <xdr:nvSpPr>
          <xdr:cNvPr id="4" name="Text Box 9"/>
          <xdr:cNvSpPr txBox="1">
            <a:spLocks noChangeArrowheads="1"/>
          </xdr:cNvSpPr>
        </xdr:nvSpPr>
        <xdr:spPr bwMode="auto">
          <a:xfrm>
            <a:off x="132118" y="66675000"/>
            <a:ext cx="3533922" cy="676089"/>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800" b="1" i="0" strike="noStrike">
                <a:solidFill>
                  <a:srgbClr val="000000"/>
                </a:solidFill>
                <a:latin typeface="Arial"/>
                <a:cs typeface="Arial"/>
              </a:rPr>
              <a:t>________________________________________________________</a:t>
            </a:r>
          </a:p>
          <a:p>
            <a:pPr algn="ctr" rtl="1">
              <a:defRPr sz="1000"/>
            </a:pPr>
            <a:r>
              <a:rPr lang="es-MX" sz="800" b="1" i="0" strike="noStrike" baseline="0">
                <a:solidFill>
                  <a:srgbClr val="000000"/>
                </a:solidFill>
                <a:latin typeface="Arial"/>
                <a:cs typeface="Arial"/>
              </a:rPr>
              <a:t>LIC. EDUARDO MONTAÑO SALINAS</a:t>
            </a:r>
          </a:p>
          <a:p>
            <a:pPr algn="ctr" rtl="1">
              <a:defRPr sz="1000"/>
            </a:pPr>
            <a:r>
              <a:rPr lang="es-MX" sz="800" b="1" i="0" strike="noStrike" baseline="0">
                <a:solidFill>
                  <a:srgbClr val="000000"/>
                </a:solidFill>
                <a:latin typeface="Arial"/>
                <a:cs typeface="Arial"/>
              </a:rPr>
              <a:t>SUBSECRETARIO DE EGRESOS</a:t>
            </a:r>
            <a:endParaRPr lang="es-MX" sz="800" b="1" i="0" strike="noStrike">
              <a:solidFill>
                <a:srgbClr val="000000"/>
              </a:solidFill>
              <a:latin typeface="Arial"/>
              <a:cs typeface="Arial"/>
            </a:endParaRP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381000</xdr:colOff>
      <xdr:row>36</xdr:row>
      <xdr:rowOff>9525</xdr:rowOff>
    </xdr:from>
    <xdr:to>
      <xdr:col>8</xdr:col>
      <xdr:colOff>609600</xdr:colOff>
      <xdr:row>42</xdr:row>
      <xdr:rowOff>66675</xdr:rowOff>
    </xdr:to>
    <xdr:sp macro="" textlink="">
      <xdr:nvSpPr>
        <xdr:cNvPr id="2" name="Text Box 8"/>
        <xdr:cNvSpPr txBox="1">
          <a:spLocks noChangeArrowheads="1"/>
        </xdr:cNvSpPr>
      </xdr:nvSpPr>
      <xdr:spPr bwMode="auto">
        <a:xfrm>
          <a:off x="4933950" y="7058025"/>
          <a:ext cx="1790700" cy="12001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800" b="1" i="0">
              <a:effectLst/>
              <a:latin typeface="Arial Narrow" panose="020B0606020202030204" pitchFamily="34" charset="0"/>
              <a:ea typeface="+mn-ea"/>
              <a:cs typeface="+mn-cs"/>
            </a:rPr>
            <a:t>Aprobado</a:t>
          </a:r>
          <a:r>
            <a:rPr lang="es-MX" sz="800" b="1" i="0" baseline="0">
              <a:effectLst/>
              <a:latin typeface="Arial Narrow" panose="020B0606020202030204" pitchFamily="34" charset="0"/>
              <a:ea typeface="+mn-ea"/>
              <a:cs typeface="+mn-cs"/>
            </a:rPr>
            <a:t> por</a:t>
          </a:r>
          <a:endParaRPr lang="es-MX" sz="800">
            <a:effectLst/>
            <a:latin typeface="Arial Narrow" panose="020B0606020202030204" pitchFamily="34" charset="0"/>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r>
            <a:rPr lang="es-MX" sz="800" b="1" i="0" strike="noStrike">
              <a:solidFill>
                <a:srgbClr val="000000"/>
              </a:solidFill>
              <a:latin typeface="Arial Narrow" panose="020B0606020202030204" pitchFamily="34" charset="0"/>
              <a:cs typeface="Arial"/>
            </a:rPr>
            <a:t>________________________________</a:t>
          </a:r>
        </a:p>
        <a:p>
          <a:pPr algn="ctr" rtl="1">
            <a:defRPr sz="1000"/>
          </a:pPr>
          <a:r>
            <a:rPr lang="es-MX" sz="800" b="1" i="0" strike="noStrike" baseline="0">
              <a:solidFill>
                <a:srgbClr val="000000"/>
              </a:solidFill>
              <a:latin typeface="Arial Narrow" panose="020B0606020202030204" pitchFamily="34" charset="0"/>
              <a:cs typeface="Arial"/>
            </a:rPr>
            <a:t>Lic. Donovan Leyva Castañon</a:t>
          </a:r>
        </a:p>
        <a:p>
          <a:pPr algn="ctr" rtl="1">
            <a:defRPr sz="1000"/>
          </a:pPr>
          <a:r>
            <a:rPr lang="es-MX" sz="800" b="1" i="0" strike="noStrike" baseline="0">
              <a:solidFill>
                <a:srgbClr val="000000"/>
              </a:solidFill>
              <a:latin typeface="Arial Narrow" panose="020B0606020202030204" pitchFamily="34" charset="0"/>
              <a:cs typeface="Arial"/>
            </a:rPr>
            <a:t>Director General de Administración y Desarrollo de Personal</a:t>
          </a:r>
          <a:endParaRPr lang="es-MX" sz="800" b="1" i="0" strike="noStrike">
            <a:solidFill>
              <a:srgbClr val="000000"/>
            </a:solidFill>
            <a:latin typeface="Arial Narrow" panose="020B0606020202030204" pitchFamily="34" charset="0"/>
            <a:cs typeface="Arial"/>
          </a:endParaRPr>
        </a:p>
      </xdr:txBody>
    </xdr:sp>
    <xdr:clientData/>
  </xdr:twoCellAnchor>
  <xdr:twoCellAnchor>
    <xdr:from>
      <xdr:col>3</xdr:col>
      <xdr:colOff>276225</xdr:colOff>
      <xdr:row>36</xdr:row>
      <xdr:rowOff>0</xdr:rowOff>
    </xdr:from>
    <xdr:to>
      <xdr:col>5</xdr:col>
      <xdr:colOff>438150</xdr:colOff>
      <xdr:row>41</xdr:row>
      <xdr:rowOff>95250</xdr:rowOff>
    </xdr:to>
    <xdr:sp macro="" textlink="">
      <xdr:nvSpPr>
        <xdr:cNvPr id="3" name="Text Box 9"/>
        <xdr:cNvSpPr txBox="1">
          <a:spLocks noChangeArrowheads="1"/>
        </xdr:cNvSpPr>
      </xdr:nvSpPr>
      <xdr:spPr bwMode="auto">
        <a:xfrm>
          <a:off x="2486025" y="7048500"/>
          <a:ext cx="1724025" cy="10477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800" b="1" i="0">
              <a:effectLst/>
              <a:latin typeface="+mn-lt"/>
              <a:ea typeface="+mn-ea"/>
              <a:cs typeface="+mn-cs"/>
            </a:rPr>
            <a:t>Revisado por</a:t>
          </a:r>
          <a:endParaRPr lang="es-MX" sz="800">
            <a:effectLst/>
            <a:latin typeface="Arial Narrow" panose="020B0606020202030204" pitchFamily="34" charset="0"/>
          </a:endParaRPr>
        </a:p>
        <a:p>
          <a:pPr algn="ctr" rtl="1">
            <a:defRPr sz="1000"/>
          </a:pPr>
          <a:endParaRPr lang="es-MX" sz="800" b="0"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r>
            <a:rPr lang="es-MX" sz="800" b="1" i="0" strike="noStrike">
              <a:solidFill>
                <a:srgbClr val="000000"/>
              </a:solidFill>
              <a:latin typeface="Arial Narrow" panose="020B0606020202030204" pitchFamily="34" charset="0"/>
              <a:cs typeface="Arial"/>
            </a:rPr>
            <a:t>___________________________________</a:t>
          </a:r>
        </a:p>
        <a:p>
          <a:pPr algn="ctr" rtl="1">
            <a:defRPr sz="1000"/>
          </a:pPr>
          <a:r>
            <a:rPr lang="es-MX" sz="800" b="1" i="0" strike="noStrike">
              <a:solidFill>
                <a:srgbClr val="000000"/>
              </a:solidFill>
              <a:latin typeface="Arial Narrow" panose="020B0606020202030204" pitchFamily="34" charset="0"/>
              <a:cs typeface="Arial"/>
            </a:rPr>
            <a:t>C.P. María</a:t>
          </a:r>
          <a:r>
            <a:rPr lang="es-MX" sz="800" b="1" i="0" strike="noStrike" baseline="0">
              <a:solidFill>
                <a:srgbClr val="000000"/>
              </a:solidFill>
              <a:latin typeface="Arial Narrow" panose="020B0606020202030204" pitchFamily="34" charset="0"/>
              <a:cs typeface="Arial"/>
            </a:rPr>
            <a:t> de la Luz Sánchez Avellaneda</a:t>
          </a:r>
        </a:p>
        <a:p>
          <a:pPr algn="ctr" rtl="1">
            <a:defRPr sz="1000"/>
          </a:pPr>
          <a:r>
            <a:rPr lang="es-MX" sz="800" b="1" i="0" strike="noStrike" baseline="0">
              <a:solidFill>
                <a:srgbClr val="000000"/>
              </a:solidFill>
              <a:latin typeface="Arial Narrow" panose="020B0606020202030204" pitchFamily="34" charset="0"/>
              <a:cs typeface="Arial"/>
            </a:rPr>
            <a:t>Jefa del departamento de nómina</a:t>
          </a:r>
        </a:p>
        <a:p>
          <a:pPr algn="ctr" rtl="1">
            <a:defRPr sz="1000"/>
          </a:pPr>
          <a:endParaRPr lang="es-MX" sz="800" b="1" i="0" strike="noStrike">
            <a:solidFill>
              <a:srgbClr val="000000"/>
            </a:solidFill>
            <a:latin typeface="Arial Narrow" panose="020B0606020202030204" pitchFamily="34" charset="0"/>
            <a:cs typeface="Arial"/>
          </a:endParaRPr>
        </a:p>
      </xdr:txBody>
    </xdr:sp>
    <xdr:clientData/>
  </xdr:twoCellAnchor>
  <xdr:twoCellAnchor>
    <xdr:from>
      <xdr:col>1</xdr:col>
      <xdr:colOff>114300</xdr:colOff>
      <xdr:row>36</xdr:row>
      <xdr:rowOff>0</xdr:rowOff>
    </xdr:from>
    <xdr:to>
      <xdr:col>2</xdr:col>
      <xdr:colOff>1600200</xdr:colOff>
      <xdr:row>42</xdr:row>
      <xdr:rowOff>0</xdr:rowOff>
    </xdr:to>
    <xdr:sp macro="" textlink="">
      <xdr:nvSpPr>
        <xdr:cNvPr id="4" name="Text Box 9"/>
        <xdr:cNvSpPr txBox="1">
          <a:spLocks noChangeArrowheads="1"/>
        </xdr:cNvSpPr>
      </xdr:nvSpPr>
      <xdr:spPr bwMode="auto">
        <a:xfrm>
          <a:off x="228600" y="7048500"/>
          <a:ext cx="1600200" cy="11430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800" b="1" i="0">
              <a:effectLst/>
              <a:latin typeface="+mn-lt"/>
              <a:ea typeface="+mn-ea"/>
              <a:cs typeface="+mn-cs"/>
            </a:rPr>
            <a:t>Elaborado por</a:t>
          </a:r>
          <a:endParaRPr lang="es-MX" sz="800">
            <a:effectLst/>
            <a:latin typeface="Arial Narrow" panose="020B0606020202030204" pitchFamily="34" charset="0"/>
          </a:endParaRPr>
        </a:p>
        <a:p>
          <a:pPr algn="ctr" rtl="1">
            <a:defRPr sz="1000"/>
          </a:pPr>
          <a:endParaRPr lang="es-MX" sz="800" b="0" i="0" strike="noStrike">
            <a:solidFill>
              <a:srgbClr val="000000"/>
            </a:solidFill>
            <a:latin typeface="Arial Narrow" panose="020B0606020202030204" pitchFamily="34" charset="0"/>
            <a:cs typeface="Arial"/>
          </a:endParaRPr>
        </a:p>
        <a:p>
          <a:pPr algn="ctr" rtl="1">
            <a:defRPr sz="1000"/>
          </a:pPr>
          <a:endParaRPr lang="es-MX" sz="800" b="0"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r>
            <a:rPr lang="es-MX" sz="800" b="1" i="0" strike="noStrike">
              <a:solidFill>
                <a:srgbClr val="000000"/>
              </a:solidFill>
              <a:latin typeface="Arial Narrow" panose="020B0606020202030204" pitchFamily="34" charset="0"/>
              <a:cs typeface="Arial"/>
            </a:rPr>
            <a:t>______________________________</a:t>
          </a:r>
        </a:p>
        <a:p>
          <a:pPr algn="ctr" rtl="1">
            <a:defRPr sz="1000"/>
          </a:pPr>
          <a:r>
            <a:rPr lang="es-MX" sz="800" b="1" i="0" strike="noStrike">
              <a:solidFill>
                <a:srgbClr val="000000"/>
              </a:solidFill>
              <a:latin typeface="Arial Narrow" panose="020B0606020202030204" pitchFamily="34" charset="0"/>
              <a:cs typeface="Arial"/>
            </a:rPr>
            <a:t>Lic.</a:t>
          </a:r>
          <a:r>
            <a:rPr lang="es-MX" sz="800" b="1" i="0" strike="noStrike" baseline="0">
              <a:solidFill>
                <a:srgbClr val="000000"/>
              </a:solidFill>
              <a:latin typeface="Arial Narrow" panose="020B0606020202030204" pitchFamily="34" charset="0"/>
              <a:cs typeface="Arial"/>
            </a:rPr>
            <a:t> Isabel Rodríguez Córdoba</a:t>
          </a:r>
        </a:p>
        <a:p>
          <a:pPr algn="ctr" rtl="1">
            <a:defRPr sz="1000"/>
          </a:pPr>
          <a:r>
            <a:rPr lang="es-MX" sz="800" b="1" i="0" strike="noStrike" baseline="0">
              <a:solidFill>
                <a:srgbClr val="000000"/>
              </a:solidFill>
              <a:latin typeface="Arial Narrow" panose="020B0606020202030204" pitchFamily="34" charset="0"/>
              <a:cs typeface="Arial"/>
            </a:rPr>
            <a:t>Directora de Administración de Recursos Humanos</a:t>
          </a:r>
          <a:endParaRPr lang="es-MX" sz="800" b="1" i="0" strike="noStrike">
            <a:solidFill>
              <a:srgbClr val="000000"/>
            </a:solidFill>
            <a:latin typeface="Arial Narrow" panose="020B0606020202030204" pitchFamily="34" charset="0"/>
            <a:cs typeface="Aria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carteno\Desktop\CONTROL%20DE%20INGRESOS\Control%20de%20Ingresos\1Movimientos%202020\1-Cuenta%20Publica%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
      <sheetName val="2013"/>
      <sheetName val="2014"/>
      <sheetName val="2015"/>
      <sheetName val="2016"/>
      <sheetName val="2017"/>
      <sheetName val="2018"/>
      <sheetName val="2019"/>
      <sheetName val="Ing. Gestion (O)"/>
      <sheetName val="Ing.Gestion"/>
      <sheetName val="Flujo"/>
      <sheetName val="Ajustes"/>
      <sheetName val="Part.Fed."/>
      <sheetName val="Part.Fed.2"/>
      <sheetName val="Aportaciones"/>
      <sheetName val="Convenios"/>
      <sheetName val="Otros Ing."/>
      <sheetName val="Oblig. C. P."/>
      <sheetName val="FONE (Sep)"/>
      <sheetName val="Fassa ()"/>
      <sheetName val="Mensual"/>
      <sheetName val="A. M."/>
      <sheetName val="Avance Acum."/>
      <sheetName val="Acum.Trimestral"/>
      <sheetName val="Ppto. 2020"/>
      <sheetName val="IP-1 (1T)"/>
      <sheetName val="LDF-05 (1T)"/>
      <sheetName val="IP-1 (2T)"/>
      <sheetName val="LDF-05 (2T)"/>
      <sheetName val="IP-3 (1er. Sem.)"/>
      <sheetName val="IP-3 (1er. Sem. Fed.)"/>
      <sheetName val="IP-1 (3T)"/>
      <sheetName val="LDF-05 (3T)"/>
      <sheetName val="IP-1 (4T)"/>
      <sheetName val="LDF-05 (4T)"/>
      <sheetName val="Ppto. 2019"/>
      <sheetName val="Avance Acum.2"/>
      <sheetName val="LDF-04"/>
      <sheetName val="LDF-10 (1Sem.)"/>
      <sheetName val="IP-3 (Ene-Dic)"/>
      <sheetName val="IP-3 (Ene-Dic)2"/>
      <sheetName val="LDF-10"/>
      <sheetName val="IC-2"/>
    </sheetNames>
    <sheetDataSet>
      <sheetData sheetId="0"/>
      <sheetData sheetId="1"/>
      <sheetData sheetId="2"/>
      <sheetData sheetId="3"/>
      <sheetData sheetId="4"/>
      <sheetData sheetId="5"/>
      <sheetData sheetId="6"/>
      <sheetData sheetId="7"/>
      <sheetData sheetId="8"/>
      <sheetData sheetId="9">
        <row r="13">
          <cell r="O13">
            <v>783598697.34</v>
          </cell>
        </row>
        <row r="35">
          <cell r="O35">
            <v>223648565.27</v>
          </cell>
        </row>
        <row r="66">
          <cell r="O66">
            <v>9045836.469999999</v>
          </cell>
        </row>
        <row r="79">
          <cell r="O79">
            <v>3632236.1200000006</v>
          </cell>
        </row>
      </sheetData>
      <sheetData sheetId="10"/>
      <sheetData sheetId="11"/>
      <sheetData sheetId="12"/>
      <sheetData sheetId="13">
        <row r="17">
          <cell r="AQ17">
            <v>11805725643</v>
          </cell>
        </row>
        <row r="20">
          <cell r="AQ20">
            <v>473188679</v>
          </cell>
        </row>
        <row r="23">
          <cell r="AQ23">
            <v>161884545.27</v>
          </cell>
        </row>
        <row r="24">
          <cell r="AQ24">
            <v>499116772.74</v>
          </cell>
        </row>
        <row r="25">
          <cell r="AQ25">
            <v>342284145.87</v>
          </cell>
        </row>
        <row r="26">
          <cell r="AQ26">
            <v>278847073.7</v>
          </cell>
        </row>
        <row r="27">
          <cell r="AQ27">
            <v>1440056586.51</v>
          </cell>
        </row>
        <row r="29">
          <cell r="AQ29">
            <v>17523169.48</v>
          </cell>
        </row>
        <row r="30">
          <cell r="AQ30">
            <v>42055836</v>
          </cell>
        </row>
        <row r="31">
          <cell r="AQ31">
            <v>17750740.38</v>
          </cell>
        </row>
        <row r="32">
          <cell r="AQ32">
            <v>109227192.44</v>
          </cell>
        </row>
      </sheetData>
      <sheetData sheetId="14">
        <row r="17">
          <cell r="AQ17">
            <v>13375836275.820002</v>
          </cell>
        </row>
        <row r="18">
          <cell r="AQ18">
            <v>3676821901.26</v>
          </cell>
        </row>
        <row r="19">
          <cell r="AQ19">
            <v>6826793381.58</v>
          </cell>
        </row>
        <row r="22">
          <cell r="AQ22">
            <v>1856216353.6</v>
          </cell>
        </row>
        <row r="23">
          <cell r="AQ23">
            <v>809436959.73</v>
          </cell>
        </row>
        <row r="28">
          <cell r="AQ28">
            <v>184461699.51</v>
          </cell>
        </row>
        <row r="31">
          <cell r="AQ31">
            <v>191071047.07</v>
          </cell>
        </row>
        <row r="32">
          <cell r="AQ32">
            <v>1436129835.18</v>
          </cell>
        </row>
      </sheetData>
      <sheetData sheetId="15">
        <row r="16">
          <cell r="AQ16">
            <v>7747122118.480001</v>
          </cell>
        </row>
        <row r="68">
          <cell r="AQ68">
            <v>2436478010.16</v>
          </cell>
        </row>
      </sheetData>
      <sheetData sheetId="16">
        <row r="13">
          <cell r="AQ13">
            <v>4982393.88</v>
          </cell>
        </row>
      </sheetData>
      <sheetData sheetId="17"/>
      <sheetData sheetId="18"/>
      <sheetData sheetId="19"/>
      <sheetData sheetId="20"/>
      <sheetData sheetId="21"/>
      <sheetData sheetId="22"/>
      <sheetData sheetId="23">
        <row r="158">
          <cell r="E158">
            <v>150000000</v>
          </cell>
        </row>
      </sheetData>
      <sheetData sheetId="24"/>
      <sheetData sheetId="25"/>
      <sheetData sheetId="26">
        <row r="17">
          <cell r="D17">
            <v>1299656529</v>
          </cell>
        </row>
        <row r="18">
          <cell r="D18">
            <v>0</v>
          </cell>
        </row>
        <row r="19">
          <cell r="D19">
            <v>0</v>
          </cell>
        </row>
        <row r="20">
          <cell r="D20">
            <v>452225156</v>
          </cell>
        </row>
        <row r="21">
          <cell r="D21">
            <v>34275697</v>
          </cell>
        </row>
        <row r="22">
          <cell r="D22">
            <v>11911730</v>
          </cell>
        </row>
        <row r="23">
          <cell r="D23">
            <v>0</v>
          </cell>
        </row>
        <row r="25">
          <cell r="D25">
            <v>16648845951</v>
          </cell>
        </row>
        <row r="26">
          <cell r="D26">
            <v>692835569</v>
          </cell>
        </row>
        <row r="27">
          <cell r="D27">
            <v>708698930</v>
          </cell>
        </row>
        <row r="28">
          <cell r="D28">
            <v>619636213</v>
          </cell>
        </row>
        <row r="29">
          <cell r="D29">
            <v>0</v>
          </cell>
        </row>
        <row r="30">
          <cell r="D30">
            <v>334465723</v>
          </cell>
        </row>
        <row r="31">
          <cell r="D31">
            <v>0</v>
          </cell>
        </row>
        <row r="32">
          <cell r="D32">
            <v>0</v>
          </cell>
        </row>
        <row r="33">
          <cell r="D33">
            <v>435029469</v>
          </cell>
        </row>
        <row r="34">
          <cell r="D34">
            <v>1423515834</v>
          </cell>
        </row>
        <row r="35">
          <cell r="D35">
            <v>0</v>
          </cell>
        </row>
        <row r="37">
          <cell r="D37">
            <v>0</v>
          </cell>
        </row>
        <row r="38">
          <cell r="D38">
            <v>23362792</v>
          </cell>
        </row>
        <row r="39">
          <cell r="D39">
            <v>91234705</v>
          </cell>
        </row>
        <row r="40">
          <cell r="D40">
            <v>22113869</v>
          </cell>
        </row>
        <row r="41">
          <cell r="D41">
            <v>503498354</v>
          </cell>
        </row>
        <row r="42">
          <cell r="D42">
            <v>0</v>
          </cell>
        </row>
        <row r="44">
          <cell r="D44">
            <v>0</v>
          </cell>
        </row>
        <row r="46">
          <cell r="D46">
            <v>0</v>
          </cell>
        </row>
        <row r="47">
          <cell r="D47">
            <v>0</v>
          </cell>
        </row>
        <row r="55">
          <cell r="D55">
            <v>18144276779</v>
          </cell>
        </row>
        <row r="56">
          <cell r="D56">
            <v>5287190262</v>
          </cell>
        </row>
        <row r="57">
          <cell r="D57">
            <v>7096817514</v>
          </cell>
        </row>
        <row r="58">
          <cell r="D58">
            <v>2474826716</v>
          </cell>
        </row>
        <row r="59">
          <cell r="D59">
            <v>1093362826</v>
          </cell>
        </row>
        <row r="60">
          <cell r="D60">
            <v>260615577</v>
          </cell>
        </row>
        <row r="61">
          <cell r="D61">
            <v>201664231</v>
          </cell>
        </row>
        <row r="62">
          <cell r="D62">
            <v>1918208814</v>
          </cell>
        </row>
        <row r="64">
          <cell r="D64">
            <v>0</v>
          </cell>
        </row>
        <row r="65">
          <cell r="D65">
            <v>0</v>
          </cell>
        </row>
        <row r="66">
          <cell r="D66">
            <v>0</v>
          </cell>
        </row>
        <row r="67">
          <cell r="D67">
            <v>2027801198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9"/>
  <sheetViews>
    <sheetView showGridLines="0" zoomScale="120" zoomScaleNormal="120" zoomScalePageLayoutView="120" workbookViewId="0" topLeftCell="A1">
      <selection activeCell="D70" sqref="A70:D71"/>
    </sheetView>
  </sheetViews>
  <sheetFormatPr defaultColWidth="10.8515625" defaultRowHeight="15"/>
  <cols>
    <col min="1" max="1" width="48.421875" style="0" customWidth="1"/>
    <col min="2" max="4" width="15.7109375" style="0" customWidth="1"/>
  </cols>
  <sheetData>
    <row r="1" ht="34.5" customHeight="1">
      <c r="D1" s="1"/>
    </row>
    <row r="2" spans="3:4" ht="24.75" customHeight="1" thickBot="1">
      <c r="C2" s="2"/>
      <c r="D2" s="3" t="s">
        <v>0</v>
      </c>
    </row>
    <row r="3" spans="1:4" ht="12.75" customHeight="1">
      <c r="A3" s="159" t="s">
        <v>1</v>
      </c>
      <c r="B3" s="160"/>
      <c r="C3" s="160"/>
      <c r="D3" s="161"/>
    </row>
    <row r="4" spans="1:4" ht="12.75" customHeight="1">
      <c r="A4" s="162" t="s">
        <v>2</v>
      </c>
      <c r="B4" s="163"/>
      <c r="C4" s="163"/>
      <c r="D4" s="164"/>
    </row>
    <row r="5" spans="1:4" ht="12" customHeight="1">
      <c r="A5" s="162" t="s">
        <v>3</v>
      </c>
      <c r="B5" s="163"/>
      <c r="C5" s="163"/>
      <c r="D5" s="164"/>
    </row>
    <row r="6" spans="1:4" ht="12.75" customHeight="1" thickBot="1">
      <c r="A6" s="165" t="s">
        <v>4</v>
      </c>
      <c r="B6" s="166"/>
      <c r="C6" s="166"/>
      <c r="D6" s="167"/>
    </row>
    <row r="7" spans="1:4" ht="3.75" customHeight="1" thickBot="1">
      <c r="A7" s="4"/>
      <c r="B7" s="5"/>
      <c r="C7" s="5"/>
      <c r="D7" s="6"/>
    </row>
    <row r="8" spans="1:4" ht="13.25" customHeight="1">
      <c r="A8" s="168" t="s">
        <v>5</v>
      </c>
      <c r="B8" s="157" t="s">
        <v>6</v>
      </c>
      <c r="C8" s="157" t="s">
        <v>7</v>
      </c>
      <c r="D8" s="157" t="s">
        <v>8</v>
      </c>
    </row>
    <row r="9" spans="1:4" ht="16" thickBot="1">
      <c r="A9" s="169"/>
      <c r="B9" s="158"/>
      <c r="C9" s="158"/>
      <c r="D9" s="158"/>
    </row>
    <row r="10" spans="1:4" ht="15">
      <c r="A10" s="7"/>
      <c r="B10" s="7"/>
      <c r="C10" s="7"/>
      <c r="D10" s="7"/>
    </row>
    <row r="11" spans="1:4" ht="15">
      <c r="A11" s="8" t="s">
        <v>9</v>
      </c>
      <c r="B11" s="9">
        <f>B12+B13+B14</f>
        <v>61806070437.91</v>
      </c>
      <c r="C11" s="9">
        <f>C12+C13+C14</f>
        <v>52466457685.700005</v>
      </c>
      <c r="D11" s="9">
        <f>D12+D13+D14</f>
        <v>52466457685.700005</v>
      </c>
    </row>
    <row r="12" spans="1:4" ht="14" customHeight="1">
      <c r="A12" s="10" t="s">
        <v>10</v>
      </c>
      <c r="B12" s="11">
        <v>23301306521</v>
      </c>
      <c r="C12" s="12">
        <v>16212568113.47</v>
      </c>
      <c r="D12" s="12">
        <v>16212568113.47</v>
      </c>
    </row>
    <row r="13" spans="1:4" ht="15">
      <c r="A13" s="10" t="s">
        <v>11</v>
      </c>
      <c r="B13" s="11">
        <v>38504763916.91</v>
      </c>
      <c r="C13" s="12">
        <v>36103889572.23</v>
      </c>
      <c r="D13" s="12">
        <v>36103889572.23</v>
      </c>
    </row>
    <row r="14" spans="1:4" ht="15">
      <c r="A14" s="10" t="s">
        <v>12</v>
      </c>
      <c r="B14" s="13"/>
      <c r="C14" s="13">
        <v>150000000</v>
      </c>
      <c r="D14" s="13">
        <v>150000000</v>
      </c>
    </row>
    <row r="15" spans="1:4" ht="15">
      <c r="A15" s="8"/>
      <c r="B15" s="14"/>
      <c r="C15" s="14"/>
      <c r="D15" s="14"/>
    </row>
    <row r="16" spans="1:4" ht="15">
      <c r="A16" s="15" t="s">
        <v>13</v>
      </c>
      <c r="B16" s="9">
        <f>B17+B18</f>
        <v>61631613700.32001</v>
      </c>
      <c r="C16" s="9">
        <f>C17+C18</f>
        <v>49221424815.42998</v>
      </c>
      <c r="D16" s="9">
        <f>D17+D18</f>
        <v>48097165855.50999</v>
      </c>
    </row>
    <row r="17" spans="1:4" ht="23" customHeight="1">
      <c r="A17" s="16" t="s">
        <v>14</v>
      </c>
      <c r="B17" s="11">
        <v>23301306521</v>
      </c>
      <c r="C17" s="11">
        <v>15300074195.27</v>
      </c>
      <c r="D17" s="11">
        <v>14956079587.12</v>
      </c>
    </row>
    <row r="18" spans="1:4" ht="15">
      <c r="A18" s="16" t="s">
        <v>15</v>
      </c>
      <c r="B18" s="17">
        <v>38330307179.32001</v>
      </c>
      <c r="C18" s="17">
        <v>33921350620.159977</v>
      </c>
      <c r="D18" s="17">
        <v>33141086268.389984</v>
      </c>
    </row>
    <row r="19" spans="1:4" ht="15">
      <c r="A19" s="18"/>
      <c r="B19" s="13"/>
      <c r="C19" s="13"/>
      <c r="D19" s="13"/>
    </row>
    <row r="20" spans="1:4" ht="15">
      <c r="A20" s="8" t="s">
        <v>16</v>
      </c>
      <c r="B20" s="9">
        <f>B21+B22</f>
        <v>0</v>
      </c>
      <c r="C20" s="9">
        <f>C21+C22</f>
        <v>0</v>
      </c>
      <c r="D20" s="9">
        <f>D21+D22</f>
        <v>0</v>
      </c>
    </row>
    <row r="21" spans="1:4" ht="25" customHeight="1">
      <c r="A21" s="10" t="s">
        <v>17</v>
      </c>
      <c r="B21" s="17">
        <v>0</v>
      </c>
      <c r="C21" s="17">
        <v>0</v>
      </c>
      <c r="D21" s="17">
        <v>0</v>
      </c>
    </row>
    <row r="22" spans="1:4" ht="24">
      <c r="A22" s="10" t="s">
        <v>18</v>
      </c>
      <c r="B22" s="17">
        <v>0</v>
      </c>
      <c r="C22" s="17">
        <v>0</v>
      </c>
      <c r="D22" s="17">
        <v>0</v>
      </c>
    </row>
    <row r="23" spans="1:4" ht="15">
      <c r="A23" s="18"/>
      <c r="B23" s="14"/>
      <c r="C23" s="14"/>
      <c r="D23" s="14"/>
    </row>
    <row r="24" spans="1:4" ht="15">
      <c r="A24" s="8" t="s">
        <v>19</v>
      </c>
      <c r="B24" s="11">
        <f>B11-B16+B20</f>
        <v>174456737.58999634</v>
      </c>
      <c r="C24" s="11">
        <f>C11-C16+C20</f>
        <v>3245032870.270027</v>
      </c>
      <c r="D24" s="11">
        <f>D11-D16+D20</f>
        <v>4369291830.190018</v>
      </c>
    </row>
    <row r="25" spans="1:4" ht="15">
      <c r="A25" s="8"/>
      <c r="B25" s="11"/>
      <c r="C25" s="11"/>
      <c r="D25" s="11"/>
    </row>
    <row r="26" spans="1:4" ht="15">
      <c r="A26" s="8" t="s">
        <v>20</v>
      </c>
      <c r="B26" s="11">
        <f>B24-B14</f>
        <v>174456737.58999634</v>
      </c>
      <c r="C26" s="11">
        <f>C24-C14</f>
        <v>3095032870.270027</v>
      </c>
      <c r="D26" s="11">
        <f>D24-D14</f>
        <v>4219291830.1900177</v>
      </c>
    </row>
    <row r="27" spans="1:4" ht="15">
      <c r="A27" s="8"/>
      <c r="B27" s="11"/>
      <c r="C27" s="11"/>
      <c r="D27" s="11"/>
    </row>
    <row r="28" spans="1:4" ht="28" customHeight="1">
      <c r="A28" s="8" t="s">
        <v>21</v>
      </c>
      <c r="B28" s="11">
        <f>B26-B20</f>
        <v>174456737.58999634</v>
      </c>
      <c r="C28" s="11">
        <f>C26-C20</f>
        <v>3095032870.270027</v>
      </c>
      <c r="D28" s="11">
        <f>D26-D20</f>
        <v>4219291830.1900177</v>
      </c>
    </row>
    <row r="29" spans="1:4" ht="16" thickBot="1">
      <c r="A29" s="19"/>
      <c r="B29" s="20"/>
      <c r="C29" s="20"/>
      <c r="D29" s="20"/>
    </row>
    <row r="30" spans="1:4" ht="16" thickBot="1">
      <c r="A30" s="170"/>
      <c r="B30" s="170"/>
      <c r="C30" s="170"/>
      <c r="D30" s="170"/>
    </row>
    <row r="31" spans="1:4" ht="16" thickBot="1">
      <c r="A31" s="42" t="s">
        <v>22</v>
      </c>
      <c r="B31" s="43" t="s">
        <v>23</v>
      </c>
      <c r="C31" s="43" t="s">
        <v>7</v>
      </c>
      <c r="D31" s="43" t="s">
        <v>24</v>
      </c>
    </row>
    <row r="32" spans="1:4" ht="15">
      <c r="A32" s="7"/>
      <c r="B32" s="7"/>
      <c r="C32" s="7"/>
      <c r="D32" s="7"/>
    </row>
    <row r="33" spans="1:4" ht="15">
      <c r="A33" s="8" t="s">
        <v>25</v>
      </c>
      <c r="B33" s="21">
        <f>B34+B35</f>
        <v>208847676.17</v>
      </c>
      <c r="C33" s="21">
        <f>C34+C35</f>
        <v>121096308.96</v>
      </c>
      <c r="D33" s="21">
        <f>D34+D35</f>
        <v>121096308.96</v>
      </c>
    </row>
    <row r="34" spans="1:4" ht="27" customHeight="1">
      <c r="A34" s="10" t="s">
        <v>26</v>
      </c>
      <c r="B34" s="21">
        <v>0</v>
      </c>
      <c r="C34" s="21">
        <v>0</v>
      </c>
      <c r="D34" s="21">
        <v>0</v>
      </c>
    </row>
    <row r="35" spans="1:4" ht="27" customHeight="1">
      <c r="A35" s="10" t="s">
        <v>27</v>
      </c>
      <c r="B35" s="21">
        <v>208847676.17</v>
      </c>
      <c r="C35" s="21">
        <v>121096308.96</v>
      </c>
      <c r="D35" s="21">
        <v>121096308.96</v>
      </c>
    </row>
    <row r="36" spans="1:4" ht="15">
      <c r="A36" s="8"/>
      <c r="B36" s="11"/>
      <c r="C36" s="11"/>
      <c r="D36" s="11"/>
    </row>
    <row r="37" spans="1:4" ht="15">
      <c r="A37" s="8" t="s">
        <v>28</v>
      </c>
      <c r="B37" s="22">
        <f>B28+B33</f>
        <v>383304413.7599963</v>
      </c>
      <c r="C37" s="22">
        <f>C28+C33</f>
        <v>3216129179.230027</v>
      </c>
      <c r="D37" s="22">
        <f>D28+D33</f>
        <v>4340388139.150018</v>
      </c>
    </row>
    <row r="38" spans="1:4" ht="16" thickBot="1">
      <c r="A38" s="19"/>
      <c r="B38" s="19"/>
      <c r="C38" s="19"/>
      <c r="D38" s="19"/>
    </row>
    <row r="39" ht="16" thickBot="1"/>
    <row r="40" spans="1:4" ht="15">
      <c r="A40" s="155" t="s">
        <v>22</v>
      </c>
      <c r="B40" s="157" t="s">
        <v>29</v>
      </c>
      <c r="C40" s="155" t="s">
        <v>7</v>
      </c>
      <c r="D40" s="157" t="s">
        <v>30</v>
      </c>
    </row>
    <row r="41" spans="1:4" ht="16" thickBot="1">
      <c r="A41" s="156"/>
      <c r="B41" s="158"/>
      <c r="C41" s="156"/>
      <c r="D41" s="158"/>
    </row>
    <row r="42" spans="1:4" ht="15">
      <c r="A42" s="23"/>
      <c r="B42" s="23"/>
      <c r="C42" s="23"/>
      <c r="D42" s="23"/>
    </row>
    <row r="43" spans="1:4" ht="15">
      <c r="A43" s="24" t="s">
        <v>31</v>
      </c>
      <c r="B43" s="25">
        <f>B44+B45</f>
        <v>0</v>
      </c>
      <c r="C43" s="25">
        <f>C44+C45</f>
        <v>150000000</v>
      </c>
      <c r="D43" s="25">
        <f>D44+D45</f>
        <v>150000000</v>
      </c>
    </row>
    <row r="44" spans="1:4" ht="31" customHeight="1">
      <c r="A44" s="10" t="s">
        <v>32</v>
      </c>
      <c r="B44" s="26">
        <v>0</v>
      </c>
      <c r="C44" s="13">
        <v>150000000</v>
      </c>
      <c r="D44" s="13">
        <v>150000000</v>
      </c>
    </row>
    <row r="45" spans="1:4" ht="31" customHeight="1">
      <c r="A45" s="10" t="s">
        <v>33</v>
      </c>
      <c r="B45" s="26">
        <v>0</v>
      </c>
      <c r="C45" s="26">
        <v>0</v>
      </c>
      <c r="D45" s="26">
        <v>0</v>
      </c>
    </row>
    <row r="46" spans="1:4" ht="15">
      <c r="A46" s="24" t="s">
        <v>34</v>
      </c>
      <c r="B46" s="27">
        <f>B47+B48</f>
        <v>174456737.59</v>
      </c>
      <c r="C46" s="27">
        <f>C47+C48</f>
        <v>129399207.18</v>
      </c>
      <c r="D46" s="27">
        <f>D47+D48</f>
        <v>129399207.18</v>
      </c>
    </row>
    <row r="47" spans="1:4" ht="15">
      <c r="A47" s="10" t="s">
        <v>35</v>
      </c>
      <c r="B47" s="27">
        <v>0</v>
      </c>
      <c r="C47" s="27">
        <v>0</v>
      </c>
      <c r="D47" s="27">
        <v>0</v>
      </c>
    </row>
    <row r="48" spans="1:4" ht="15">
      <c r="A48" s="10" t="s">
        <v>36</v>
      </c>
      <c r="B48" s="27">
        <v>174456737.59</v>
      </c>
      <c r="C48" s="27">
        <v>129399207.18</v>
      </c>
      <c r="D48" s="27">
        <v>129399207.18</v>
      </c>
    </row>
    <row r="49" spans="1:4" ht="15">
      <c r="A49" s="24"/>
      <c r="B49" s="27"/>
      <c r="C49" s="27"/>
      <c r="D49" s="27"/>
    </row>
    <row r="50" spans="1:4" ht="15">
      <c r="A50" s="24" t="s">
        <v>37</v>
      </c>
      <c r="B50" s="28">
        <f>B43-B46</f>
        <v>-174456737.59</v>
      </c>
      <c r="C50" s="28">
        <f>C43-C46</f>
        <v>20600792.819999993</v>
      </c>
      <c r="D50" s="28">
        <f>D43-D46</f>
        <v>20600792.819999993</v>
      </c>
    </row>
    <row r="51" spans="1:4" ht="16" thickBot="1">
      <c r="A51" s="29"/>
      <c r="B51" s="29"/>
      <c r="C51" s="29"/>
      <c r="D51" s="29"/>
    </row>
    <row r="52" ht="16" thickBot="1"/>
    <row r="53" spans="1:4" ht="15">
      <c r="A53" s="155" t="s">
        <v>22</v>
      </c>
      <c r="B53" s="157" t="s">
        <v>29</v>
      </c>
      <c r="C53" s="155" t="s">
        <v>7</v>
      </c>
      <c r="D53" s="157" t="s">
        <v>30</v>
      </c>
    </row>
    <row r="54" spans="1:4" ht="16" thickBot="1">
      <c r="A54" s="156"/>
      <c r="B54" s="158"/>
      <c r="C54" s="156"/>
      <c r="D54" s="158"/>
    </row>
    <row r="55" spans="1:4" ht="15">
      <c r="A55" s="30"/>
      <c r="B55" s="30"/>
      <c r="C55" s="30"/>
      <c r="D55" s="30"/>
    </row>
    <row r="56" spans="1:4" ht="15">
      <c r="A56" s="31" t="s">
        <v>38</v>
      </c>
      <c r="B56" s="27">
        <f>B12</f>
        <v>23301306521</v>
      </c>
      <c r="C56" s="27">
        <f>C12</f>
        <v>16212568113.47</v>
      </c>
      <c r="D56" s="27">
        <f>D12</f>
        <v>16212568113.47</v>
      </c>
    </row>
    <row r="57" spans="1:4" ht="24">
      <c r="A57" s="32" t="s">
        <v>39</v>
      </c>
      <c r="B57" s="27">
        <f>B44-B47</f>
        <v>0</v>
      </c>
      <c r="C57" s="27">
        <f>C44-C47</f>
        <v>150000000</v>
      </c>
      <c r="D57" s="27">
        <f>D44-D47</f>
        <v>150000000</v>
      </c>
    </row>
    <row r="58" spans="1:4" ht="25" customHeight="1">
      <c r="A58" s="10" t="s">
        <v>32</v>
      </c>
      <c r="B58" s="26">
        <v>0</v>
      </c>
      <c r="C58" s="13">
        <v>150000000</v>
      </c>
      <c r="D58" s="13">
        <v>150000000</v>
      </c>
    </row>
    <row r="59" spans="1:4" ht="25" customHeight="1">
      <c r="A59" s="10" t="s">
        <v>35</v>
      </c>
      <c r="B59" s="26">
        <v>0</v>
      </c>
      <c r="C59" s="26">
        <v>0</v>
      </c>
      <c r="D59" s="26">
        <v>0</v>
      </c>
    </row>
    <row r="60" spans="1:4" ht="15">
      <c r="A60" s="31"/>
      <c r="B60" s="33"/>
      <c r="C60" s="33"/>
      <c r="D60" s="33"/>
    </row>
    <row r="61" spans="1:4" ht="15">
      <c r="A61" s="32" t="s">
        <v>14</v>
      </c>
      <c r="B61" s="27">
        <f>B17</f>
        <v>23301306521</v>
      </c>
      <c r="C61" s="27">
        <f>C17</f>
        <v>15300074195.27</v>
      </c>
      <c r="D61" s="27">
        <f>D17</f>
        <v>14956079587.12</v>
      </c>
    </row>
    <row r="62" spans="1:4" ht="15">
      <c r="A62" s="31"/>
      <c r="B62" s="33"/>
      <c r="C62" s="33"/>
      <c r="D62" s="33"/>
    </row>
    <row r="63" spans="1:4" ht="25" customHeight="1">
      <c r="A63" s="32" t="s">
        <v>17</v>
      </c>
      <c r="B63" s="26">
        <v>0</v>
      </c>
      <c r="C63" s="26">
        <v>0</v>
      </c>
      <c r="D63" s="26">
        <v>0</v>
      </c>
    </row>
    <row r="64" spans="1:4" ht="15">
      <c r="A64" s="31"/>
      <c r="B64" s="33"/>
      <c r="C64" s="33"/>
      <c r="D64" s="33"/>
    </row>
    <row r="65" spans="1:4" ht="24">
      <c r="A65" s="34" t="s">
        <v>40</v>
      </c>
      <c r="B65" s="28">
        <f>B56+B57-B61+B63</f>
        <v>0</v>
      </c>
      <c r="C65" s="28">
        <f>C56+C57-C61+C63</f>
        <v>1062493918.1999989</v>
      </c>
      <c r="D65" s="28">
        <f>D56+D57-D61+D63</f>
        <v>1406488526.3499985</v>
      </c>
    </row>
    <row r="66" spans="1:4" ht="15">
      <c r="A66" s="35"/>
      <c r="B66" s="28"/>
      <c r="C66" s="28"/>
      <c r="D66" s="28"/>
    </row>
    <row r="67" spans="1:4" ht="24">
      <c r="A67" s="34" t="s">
        <v>41</v>
      </c>
      <c r="B67" s="28">
        <f>B65-B57</f>
        <v>0</v>
      </c>
      <c r="C67" s="28">
        <f>C65-C57</f>
        <v>912493918.1999989</v>
      </c>
      <c r="D67" s="28">
        <f>D65-D57</f>
        <v>1256488526.3499985</v>
      </c>
    </row>
    <row r="68" spans="1:4" ht="16" thickBot="1">
      <c r="A68" s="36"/>
      <c r="B68" s="37"/>
      <c r="C68" s="37"/>
      <c r="D68" s="37"/>
    </row>
    <row r="69" ht="16" thickBot="1"/>
    <row r="70" spans="1:4" ht="15">
      <c r="A70" s="155" t="s">
        <v>22</v>
      </c>
      <c r="B70" s="157" t="s">
        <v>42</v>
      </c>
      <c r="C70" s="155" t="s">
        <v>7</v>
      </c>
      <c r="D70" s="157" t="s">
        <v>30</v>
      </c>
    </row>
    <row r="71" spans="1:4" ht="16" thickBot="1">
      <c r="A71" s="156"/>
      <c r="B71" s="158"/>
      <c r="C71" s="156"/>
      <c r="D71" s="158"/>
    </row>
    <row r="72" spans="1:4" ht="15">
      <c r="A72" s="23"/>
      <c r="B72" s="23"/>
      <c r="C72" s="23"/>
      <c r="D72" s="23"/>
    </row>
    <row r="73" spans="1:4" ht="15">
      <c r="A73" s="31" t="s">
        <v>11</v>
      </c>
      <c r="B73" s="27">
        <f>B13</f>
        <v>38504763916.91</v>
      </c>
      <c r="C73" s="27">
        <f>C13</f>
        <v>36103889572.23</v>
      </c>
      <c r="D73" s="27">
        <f>D13</f>
        <v>36103889572.23</v>
      </c>
    </row>
    <row r="74" spans="1:4" ht="24">
      <c r="A74" s="32" t="s">
        <v>43</v>
      </c>
      <c r="B74" s="27">
        <f>B75-B76</f>
        <v>-174456737.59</v>
      </c>
      <c r="C74" s="27">
        <f>C75-C76</f>
        <v>-129399207.18</v>
      </c>
      <c r="D74" s="27">
        <f>D75-D76</f>
        <v>-129399207.18</v>
      </c>
    </row>
    <row r="75" spans="1:4" ht="24">
      <c r="A75" s="10" t="s">
        <v>33</v>
      </c>
      <c r="B75" s="27">
        <v>0</v>
      </c>
      <c r="C75" s="27">
        <v>0</v>
      </c>
      <c r="D75" s="27">
        <v>0</v>
      </c>
    </row>
    <row r="76" spans="1:4" ht="15">
      <c r="A76" s="10" t="s">
        <v>36</v>
      </c>
      <c r="B76" s="27">
        <f>B48</f>
        <v>174456737.59</v>
      </c>
      <c r="C76" s="27">
        <f>C48</f>
        <v>129399207.18</v>
      </c>
      <c r="D76" s="27">
        <f>D48</f>
        <v>129399207.18</v>
      </c>
    </row>
    <row r="77" spans="1:4" ht="15">
      <c r="A77" s="31"/>
      <c r="B77" s="27"/>
      <c r="C77" s="27"/>
      <c r="D77" s="27"/>
    </row>
    <row r="78" spans="1:4" ht="15">
      <c r="A78" s="32" t="s">
        <v>44</v>
      </c>
      <c r="B78" s="27">
        <f>B18</f>
        <v>38330307179.32001</v>
      </c>
      <c r="C78" s="27">
        <f>C18</f>
        <v>33921350620.159977</v>
      </c>
      <c r="D78" s="27">
        <f>D18</f>
        <v>33141086268.389984</v>
      </c>
    </row>
    <row r="79" spans="1:4" ht="15">
      <c r="A79" s="31"/>
      <c r="B79" s="27"/>
      <c r="C79" s="27"/>
      <c r="D79" s="27"/>
    </row>
    <row r="80" spans="1:4" ht="24">
      <c r="A80" s="32" t="s">
        <v>18</v>
      </c>
      <c r="B80" s="27">
        <v>0</v>
      </c>
      <c r="C80" s="27">
        <v>0</v>
      </c>
      <c r="D80" s="27">
        <v>0</v>
      </c>
    </row>
    <row r="81" spans="1:4" ht="15">
      <c r="A81" s="31"/>
      <c r="B81" s="27"/>
      <c r="C81" s="27"/>
      <c r="D81" s="27"/>
    </row>
    <row r="82" spans="1:4" ht="24">
      <c r="A82" s="34" t="s">
        <v>45</v>
      </c>
      <c r="B82" s="28">
        <f>B73+B74-B78+B80</f>
        <v>0</v>
      </c>
      <c r="C82" s="28">
        <f>C73+C74-C78+C80</f>
        <v>2053139744.890026</v>
      </c>
      <c r="D82" s="28">
        <f>D73+D74-D78+D80</f>
        <v>2833404096.660019</v>
      </c>
    </row>
    <row r="83" spans="1:4" ht="15">
      <c r="A83" s="35"/>
      <c r="B83" s="28"/>
      <c r="C83" s="28"/>
      <c r="D83" s="28"/>
    </row>
    <row r="84" spans="1:4" ht="24">
      <c r="A84" s="34" t="s">
        <v>46</v>
      </c>
      <c r="B84" s="28">
        <f>B82-B74</f>
        <v>174456737.59</v>
      </c>
      <c r="C84" s="28">
        <f>C82-C74</f>
        <v>2182538952.070026</v>
      </c>
      <c r="D84" s="28">
        <f>D82-D74</f>
        <v>2962803303.8400187</v>
      </c>
    </row>
    <row r="85" spans="1:4" ht="16" thickBot="1">
      <c r="A85" s="36"/>
      <c r="B85" s="29"/>
      <c r="C85" s="29"/>
      <c r="D85" s="29"/>
    </row>
    <row r="87" ht="15">
      <c r="B87" s="38"/>
    </row>
    <row r="88" ht="19.5" customHeight="1" hidden="1"/>
    <row r="89" ht="28.5" customHeight="1" hidden="1"/>
    <row r="90" ht="15" hidden="1"/>
    <row r="91" ht="15" hidden="1"/>
    <row r="92" ht="10.25" customHeight="1" hidden="1"/>
    <row r="93" ht="10.25" customHeight="1" hidden="1"/>
    <row r="94" ht="9" customHeight="1" hidden="1"/>
    <row r="95" spans="1:4" s="41" customFormat="1" ht="17.25" customHeight="1" hidden="1">
      <c r="A95" s="39" t="s">
        <v>47</v>
      </c>
      <c r="B95" s="40"/>
      <c r="C95" s="40"/>
      <c r="D95" s="40"/>
    </row>
    <row r="96" spans="1:4" s="41" customFormat="1" ht="51" customHeight="1" hidden="1">
      <c r="A96" s="171" t="s">
        <v>48</v>
      </c>
      <c r="B96" s="171"/>
      <c r="C96" s="171"/>
      <c r="D96" s="171"/>
    </row>
    <row r="97" spans="1:4" s="41" customFormat="1" ht="36.75" customHeight="1" hidden="1">
      <c r="A97" s="171" t="s">
        <v>49</v>
      </c>
      <c r="B97" s="171"/>
      <c r="C97" s="171"/>
      <c r="D97" s="171"/>
    </row>
    <row r="98" spans="1:4" s="41" customFormat="1" ht="56.25" customHeight="1" hidden="1">
      <c r="A98" s="171" t="s">
        <v>50</v>
      </c>
      <c r="B98" s="171"/>
      <c r="C98" s="171"/>
      <c r="D98" s="171"/>
    </row>
    <row r="99" spans="1:4" s="41" customFormat="1" ht="19.5" customHeight="1" hidden="1">
      <c r="A99" s="171" t="s">
        <v>51</v>
      </c>
      <c r="B99" s="171"/>
      <c r="C99" s="171"/>
      <c r="D99" s="171"/>
    </row>
    <row r="100" ht="15" hidden="1"/>
    <row r="101" ht="15" hidden="1"/>
    <row r="102" ht="15" hidden="1"/>
    <row r="103" ht="15" hidden="1"/>
    <row r="104" ht="15" hidden="1"/>
    <row r="105" ht="15" hidden="1"/>
    <row r="106" ht="15" hidden="1"/>
    <row r="107" ht="15" hidden="1"/>
    <row r="108" ht="15" hidden="1"/>
    <row r="109" ht="2.25" customHeight="1"/>
    <row r="110" ht="5.25" customHeight="1"/>
  </sheetData>
  <mergeCells count="25">
    <mergeCell ref="D40:D41"/>
    <mergeCell ref="A98:D98"/>
    <mergeCell ref="A99:D99"/>
    <mergeCell ref="A70:A71"/>
    <mergeCell ref="B70:B71"/>
    <mergeCell ref="C70:C71"/>
    <mergeCell ref="D70:D71"/>
    <mergeCell ref="A96:D96"/>
    <mergeCell ref="A97:D97"/>
    <mergeCell ref="A53:A54"/>
    <mergeCell ref="B53:B54"/>
    <mergeCell ref="C53:C54"/>
    <mergeCell ref="D53:D54"/>
    <mergeCell ref="A3:D3"/>
    <mergeCell ref="A4:D4"/>
    <mergeCell ref="A5:D5"/>
    <mergeCell ref="A6:D6"/>
    <mergeCell ref="A8:A9"/>
    <mergeCell ref="B8:B9"/>
    <mergeCell ref="C8:C9"/>
    <mergeCell ref="D8:D9"/>
    <mergeCell ref="A30:D30"/>
    <mergeCell ref="A40:A41"/>
    <mergeCell ref="B40:B41"/>
    <mergeCell ref="C40:C41"/>
  </mergeCells>
  <printOptions horizontalCentered="1"/>
  <pageMargins left="0.5118110236220472" right="0.5118110236220472" top="0.15748031496062992" bottom="0.1968503937007874" header="0.31496062992125984" footer="0.31496062992125984"/>
  <pageSetup horizontalDpi="600" verticalDpi="600" orientation="portrait" scale="85" copies="2"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K94"/>
  <sheetViews>
    <sheetView zoomScale="130" zoomScaleNormal="130" zoomScalePageLayoutView="130" workbookViewId="0" topLeftCell="A1">
      <selection activeCell="J6" sqref="A1:XFD6"/>
    </sheetView>
  </sheetViews>
  <sheetFormatPr defaultColWidth="11.57421875" defaultRowHeight="15"/>
  <cols>
    <col min="1" max="2" width="1.7109375" style="77" customWidth="1"/>
    <col min="3" max="3" width="30.7109375" style="77" customWidth="1"/>
    <col min="4" max="9" width="12.7109375" style="77" customWidth="1"/>
    <col min="10" max="10" width="13.00390625" style="79" bestFit="1" customWidth="1"/>
    <col min="11" max="11" width="13.421875" style="80" bestFit="1" customWidth="1"/>
    <col min="12" max="16384" width="11.421875" style="77" customWidth="1"/>
  </cols>
  <sheetData>
    <row r="1" ht="14" thickBot="1">
      <c r="I1" s="78" t="s">
        <v>142</v>
      </c>
    </row>
    <row r="2" spans="1:11" s="79" customFormat="1" ht="11">
      <c r="A2" s="195" t="s">
        <v>143</v>
      </c>
      <c r="B2" s="196"/>
      <c r="C2" s="196"/>
      <c r="D2" s="196"/>
      <c r="E2" s="196"/>
      <c r="F2" s="196"/>
      <c r="G2" s="196"/>
      <c r="H2" s="196"/>
      <c r="I2" s="197"/>
      <c r="K2" s="80"/>
    </row>
    <row r="3" spans="1:11" s="79" customFormat="1" ht="11">
      <c r="A3" s="198" t="s">
        <v>144</v>
      </c>
      <c r="B3" s="199"/>
      <c r="C3" s="199"/>
      <c r="D3" s="199"/>
      <c r="E3" s="199"/>
      <c r="F3" s="199"/>
      <c r="G3" s="199"/>
      <c r="H3" s="199"/>
      <c r="I3" s="200"/>
      <c r="K3" s="80"/>
    </row>
    <row r="4" spans="1:11" s="79" customFormat="1" ht="11">
      <c r="A4" s="198" t="s">
        <v>145</v>
      </c>
      <c r="B4" s="199"/>
      <c r="C4" s="199"/>
      <c r="D4" s="199"/>
      <c r="E4" s="199"/>
      <c r="F4" s="199"/>
      <c r="G4" s="199"/>
      <c r="H4" s="199"/>
      <c r="I4" s="200"/>
      <c r="K4" s="80"/>
    </row>
    <row r="5" spans="1:11" s="79" customFormat="1" ht="12" thickBot="1">
      <c r="A5" s="201" t="s">
        <v>4</v>
      </c>
      <c r="B5" s="202"/>
      <c r="C5" s="202"/>
      <c r="D5" s="202"/>
      <c r="E5" s="202"/>
      <c r="F5" s="202"/>
      <c r="G5" s="202"/>
      <c r="H5" s="202"/>
      <c r="I5" s="203"/>
      <c r="K5" s="80"/>
    </row>
    <row r="6" spans="1:11" s="79" customFormat="1" ht="10.75" customHeight="1" thickBot="1">
      <c r="A6" s="204" t="s">
        <v>146</v>
      </c>
      <c r="B6" s="205"/>
      <c r="C6" s="206"/>
      <c r="D6" s="213" t="s">
        <v>147</v>
      </c>
      <c r="E6" s="214"/>
      <c r="F6" s="214"/>
      <c r="G6" s="214"/>
      <c r="H6" s="215"/>
      <c r="I6" s="216" t="s">
        <v>148</v>
      </c>
      <c r="K6" s="80"/>
    </row>
    <row r="7" spans="1:11" s="79" customFormat="1" ht="10" customHeight="1">
      <c r="A7" s="207"/>
      <c r="B7" s="208"/>
      <c r="C7" s="209"/>
      <c r="D7" s="216" t="s">
        <v>149</v>
      </c>
      <c r="E7" s="216" t="s">
        <v>150</v>
      </c>
      <c r="F7" s="192" t="s">
        <v>151</v>
      </c>
      <c r="G7" s="192" t="s">
        <v>7</v>
      </c>
      <c r="H7" s="192" t="s">
        <v>152</v>
      </c>
      <c r="I7" s="217"/>
      <c r="K7" s="80"/>
    </row>
    <row r="8" spans="1:11" s="79" customFormat="1" ht="12" thickBot="1">
      <c r="A8" s="210"/>
      <c r="B8" s="211"/>
      <c r="C8" s="212"/>
      <c r="D8" s="218"/>
      <c r="E8" s="218"/>
      <c r="F8" s="193"/>
      <c r="G8" s="193"/>
      <c r="H8" s="193"/>
      <c r="I8" s="218"/>
      <c r="K8" s="80"/>
    </row>
    <row r="9" spans="1:11" s="79" customFormat="1" ht="12" customHeight="1">
      <c r="A9" s="194"/>
      <c r="B9" s="194"/>
      <c r="C9" s="194"/>
      <c r="D9" s="81"/>
      <c r="E9" s="81"/>
      <c r="F9" s="81"/>
      <c r="G9" s="81"/>
      <c r="H9" s="81"/>
      <c r="I9" s="81"/>
      <c r="K9" s="80"/>
    </row>
    <row r="10" spans="1:11" s="79" customFormat="1" ht="12" customHeight="1">
      <c r="A10" s="186" t="s">
        <v>153</v>
      </c>
      <c r="B10" s="186"/>
      <c r="C10" s="186"/>
      <c r="D10" s="82"/>
      <c r="E10" s="82"/>
      <c r="F10" s="82"/>
      <c r="G10" s="82"/>
      <c r="H10" s="82"/>
      <c r="I10" s="82"/>
      <c r="K10" s="80"/>
    </row>
    <row r="11" spans="1:11" s="79" customFormat="1" ht="12" customHeight="1">
      <c r="A11" s="83"/>
      <c r="B11" s="184" t="s">
        <v>154</v>
      </c>
      <c r="C11" s="185"/>
      <c r="D11" s="84">
        <f>+'[1]LDF-05 (1T)'!D17</f>
        <v>1299656529</v>
      </c>
      <c r="E11" s="84">
        <v>0</v>
      </c>
      <c r="F11" s="84">
        <f aca="true" t="shared" si="0" ref="F11:F17">+D11+E11</f>
        <v>1299656529</v>
      </c>
      <c r="G11" s="84">
        <f>+'[1]Ing.Gestion'!O13</f>
        <v>783598697.34</v>
      </c>
      <c r="H11" s="84">
        <f aca="true" t="shared" si="1" ref="H11:H17">+G11</f>
        <v>783598697.34</v>
      </c>
      <c r="I11" s="84">
        <f>+H11-D11</f>
        <v>-516057831.65999997</v>
      </c>
      <c r="K11" s="80"/>
    </row>
    <row r="12" spans="1:11" s="79" customFormat="1" ht="12" customHeight="1">
      <c r="A12" s="83"/>
      <c r="B12" s="184" t="s">
        <v>155</v>
      </c>
      <c r="C12" s="185"/>
      <c r="D12" s="84">
        <f>+'[1]LDF-05 (1T)'!D18</f>
        <v>0</v>
      </c>
      <c r="E12" s="84">
        <f>+G12-D12</f>
        <v>0</v>
      </c>
      <c r="F12" s="84">
        <f t="shared" si="0"/>
        <v>0</v>
      </c>
      <c r="G12" s="84">
        <v>0</v>
      </c>
      <c r="H12" s="84">
        <f t="shared" si="1"/>
        <v>0</v>
      </c>
      <c r="I12" s="84">
        <f aca="true" t="shared" si="2" ref="I12:I17">+H12-D12</f>
        <v>0</v>
      </c>
      <c r="K12" s="80"/>
    </row>
    <row r="13" spans="1:11" s="79" customFormat="1" ht="12" customHeight="1">
      <c r="A13" s="83"/>
      <c r="B13" s="184" t="s">
        <v>156</v>
      </c>
      <c r="C13" s="185"/>
      <c r="D13" s="84">
        <f>+'[1]LDF-05 (1T)'!D19</f>
        <v>0</v>
      </c>
      <c r="E13" s="84">
        <f>+G13-D13</f>
        <v>0</v>
      </c>
      <c r="F13" s="84">
        <f t="shared" si="0"/>
        <v>0</v>
      </c>
      <c r="G13" s="84">
        <v>0</v>
      </c>
      <c r="H13" s="84">
        <f t="shared" si="1"/>
        <v>0</v>
      </c>
      <c r="I13" s="84">
        <f t="shared" si="2"/>
        <v>0</v>
      </c>
      <c r="K13" s="80"/>
    </row>
    <row r="14" spans="1:11" s="79" customFormat="1" ht="12" customHeight="1">
      <c r="A14" s="83"/>
      <c r="B14" s="184" t="s">
        <v>157</v>
      </c>
      <c r="C14" s="185"/>
      <c r="D14" s="84">
        <f>+'[1]LDF-05 (1T)'!D20</f>
        <v>452225156</v>
      </c>
      <c r="E14" s="84">
        <v>0</v>
      </c>
      <c r="F14" s="84">
        <f t="shared" si="0"/>
        <v>452225156</v>
      </c>
      <c r="G14" s="84">
        <f>+'[1]Ing.Gestion'!O35</f>
        <v>223648565.27</v>
      </c>
      <c r="H14" s="84">
        <f t="shared" si="1"/>
        <v>223648565.27</v>
      </c>
      <c r="I14" s="84">
        <f t="shared" si="2"/>
        <v>-228576590.73</v>
      </c>
      <c r="K14" s="80"/>
    </row>
    <row r="15" spans="1:11" s="79" customFormat="1" ht="12" customHeight="1">
      <c r="A15" s="83"/>
      <c r="B15" s="184" t="s">
        <v>158</v>
      </c>
      <c r="C15" s="185"/>
      <c r="D15" s="84">
        <f>+'[1]LDF-05 (1T)'!D21</f>
        <v>34275697</v>
      </c>
      <c r="E15" s="84">
        <v>0</v>
      </c>
      <c r="F15" s="84">
        <f t="shared" si="0"/>
        <v>34275697</v>
      </c>
      <c r="G15" s="84">
        <f>+'[1]Ing.Gestion'!O66</f>
        <v>9045836.469999999</v>
      </c>
      <c r="H15" s="84">
        <f t="shared" si="1"/>
        <v>9045836.469999999</v>
      </c>
      <c r="I15" s="84">
        <f t="shared" si="2"/>
        <v>-25229860.53</v>
      </c>
      <c r="K15" s="80"/>
    </row>
    <row r="16" spans="1:9" ht="12" customHeight="1">
      <c r="A16" s="83"/>
      <c r="B16" s="184" t="s">
        <v>159</v>
      </c>
      <c r="C16" s="185"/>
      <c r="D16" s="84">
        <f>+'[1]LDF-05 (1T)'!D22</f>
        <v>11911730</v>
      </c>
      <c r="E16" s="84">
        <v>0</v>
      </c>
      <c r="F16" s="84">
        <f t="shared" si="0"/>
        <v>11911730</v>
      </c>
      <c r="G16" s="84">
        <f>+'[1]Ing.Gestion'!O79</f>
        <v>3632236.1200000006</v>
      </c>
      <c r="H16" s="84">
        <f t="shared" si="1"/>
        <v>3632236.1200000006</v>
      </c>
      <c r="I16" s="84">
        <f t="shared" si="2"/>
        <v>-8279493.879999999</v>
      </c>
    </row>
    <row r="17" spans="1:9" ht="12" customHeight="1">
      <c r="A17" s="83"/>
      <c r="B17" s="184" t="s">
        <v>160</v>
      </c>
      <c r="C17" s="185"/>
      <c r="D17" s="84">
        <f>+'[1]LDF-05 (1T)'!D23</f>
        <v>0</v>
      </c>
      <c r="E17" s="84">
        <f>+G17-D17</f>
        <v>0</v>
      </c>
      <c r="F17" s="84">
        <f t="shared" si="0"/>
        <v>0</v>
      </c>
      <c r="G17" s="84">
        <v>0</v>
      </c>
      <c r="H17" s="84">
        <f t="shared" si="1"/>
        <v>0</v>
      </c>
      <c r="I17" s="84">
        <f t="shared" si="2"/>
        <v>0</v>
      </c>
    </row>
    <row r="18" spans="1:9" ht="15" customHeight="1">
      <c r="A18" s="83"/>
      <c r="B18" s="188" t="s">
        <v>161</v>
      </c>
      <c r="C18" s="189"/>
      <c r="D18" s="82">
        <f aca="true" t="shared" si="3" ref="D18:I18">SUM(D19:D29)</f>
        <v>20863027689</v>
      </c>
      <c r="E18" s="82">
        <f t="shared" si="3"/>
        <v>16540752.50999999</v>
      </c>
      <c r="F18" s="82">
        <f t="shared" si="3"/>
        <v>20879568441.51</v>
      </c>
      <c r="G18" s="82">
        <f t="shared" si="3"/>
        <v>15001103446.090002</v>
      </c>
      <c r="H18" s="82">
        <f t="shared" si="3"/>
        <v>15001103446.090002</v>
      </c>
      <c r="I18" s="82">
        <f t="shared" si="3"/>
        <v>-5861924242.91</v>
      </c>
    </row>
    <row r="19" spans="1:9" ht="12" customHeight="1">
      <c r="A19" s="83"/>
      <c r="B19" s="85"/>
      <c r="C19" s="86" t="s">
        <v>162</v>
      </c>
      <c r="D19" s="84">
        <f>+'[1]LDF-05 (1T)'!D25</f>
        <v>16648845951</v>
      </c>
      <c r="E19" s="84">
        <v>0</v>
      </c>
      <c r="F19" s="84">
        <f aca="true" t="shared" si="4" ref="F19:F29">+D19+E19</f>
        <v>16648845951</v>
      </c>
      <c r="G19" s="84">
        <f>+'[1]Part.Fed.2'!AQ17</f>
        <v>11805725643</v>
      </c>
      <c r="H19" s="84">
        <f aca="true" t="shared" si="5" ref="H19:H29">+G19</f>
        <v>11805725643</v>
      </c>
      <c r="I19" s="84">
        <f aca="true" t="shared" si="6" ref="I19:I41">+H19-D19</f>
        <v>-4843120308</v>
      </c>
    </row>
    <row r="20" spans="1:9" ht="12" customHeight="1">
      <c r="A20" s="83"/>
      <c r="B20" s="85"/>
      <c r="C20" s="86" t="s">
        <v>163</v>
      </c>
      <c r="D20" s="84">
        <f>+'[1]LDF-05 (1T)'!D26</f>
        <v>692835569</v>
      </c>
      <c r="E20" s="84">
        <v>0</v>
      </c>
      <c r="F20" s="84">
        <f t="shared" si="4"/>
        <v>692835569</v>
      </c>
      <c r="G20" s="84">
        <f>+'[1]Part.Fed.2'!AQ20</f>
        <v>473188679</v>
      </c>
      <c r="H20" s="84">
        <f t="shared" si="5"/>
        <v>473188679</v>
      </c>
      <c r="I20" s="84">
        <f t="shared" si="6"/>
        <v>-219646890</v>
      </c>
    </row>
    <row r="21" spans="1:9" ht="12" customHeight="1">
      <c r="A21" s="83"/>
      <c r="B21" s="85"/>
      <c r="C21" s="86" t="s">
        <v>164</v>
      </c>
      <c r="D21" s="84">
        <f>+'[1]LDF-05 (1T)'!D27</f>
        <v>708698930</v>
      </c>
      <c r="E21" s="84">
        <v>0</v>
      </c>
      <c r="F21" s="84">
        <f t="shared" si="4"/>
        <v>708698930</v>
      </c>
      <c r="G21" s="84">
        <f>+'[1]Part.Fed.2'!AQ24</f>
        <v>499116772.74</v>
      </c>
      <c r="H21" s="84">
        <f t="shared" si="5"/>
        <v>499116772.74</v>
      </c>
      <c r="I21" s="84">
        <f t="shared" si="6"/>
        <v>-209582157.26</v>
      </c>
    </row>
    <row r="22" spans="1:9" ht="12" customHeight="1">
      <c r="A22" s="83"/>
      <c r="B22" s="85"/>
      <c r="C22" s="86" t="s">
        <v>165</v>
      </c>
      <c r="D22" s="84">
        <f>+'[1]LDF-05 (1T)'!D28</f>
        <v>619636213</v>
      </c>
      <c r="E22" s="84">
        <v>0</v>
      </c>
      <c r="F22" s="84">
        <f t="shared" si="4"/>
        <v>619636213</v>
      </c>
      <c r="G22" s="84">
        <f>+'[1]Part.Fed.2'!AQ25</f>
        <v>342284145.87</v>
      </c>
      <c r="H22" s="84">
        <f t="shared" si="5"/>
        <v>342284145.87</v>
      </c>
      <c r="I22" s="84">
        <f t="shared" si="6"/>
        <v>-277352067.13</v>
      </c>
    </row>
    <row r="23" spans="1:9" ht="12" customHeight="1">
      <c r="A23" s="83"/>
      <c r="B23" s="85"/>
      <c r="C23" s="86" t="s">
        <v>166</v>
      </c>
      <c r="D23" s="84">
        <f>+'[1]LDF-05 (1T)'!D29</f>
        <v>0</v>
      </c>
      <c r="E23" s="84">
        <v>0</v>
      </c>
      <c r="F23" s="84">
        <f t="shared" si="4"/>
        <v>0</v>
      </c>
      <c r="G23" s="84">
        <v>0</v>
      </c>
      <c r="H23" s="84">
        <f t="shared" si="5"/>
        <v>0</v>
      </c>
      <c r="I23" s="84">
        <f t="shared" si="6"/>
        <v>0</v>
      </c>
    </row>
    <row r="24" spans="1:9" ht="12" customHeight="1">
      <c r="A24" s="83"/>
      <c r="B24" s="85"/>
      <c r="C24" s="86" t="s">
        <v>167</v>
      </c>
      <c r="D24" s="84">
        <f>+'[1]LDF-05 (1T)'!D30</f>
        <v>334465723</v>
      </c>
      <c r="E24" s="84">
        <v>0</v>
      </c>
      <c r="F24" s="84">
        <f t="shared" si="4"/>
        <v>334465723</v>
      </c>
      <c r="G24" s="84">
        <f>+'[1]Part.Fed.2'!AQ23</f>
        <v>161884545.27</v>
      </c>
      <c r="H24" s="84">
        <f t="shared" si="5"/>
        <v>161884545.27</v>
      </c>
      <c r="I24" s="84">
        <f t="shared" si="6"/>
        <v>-172581177.73</v>
      </c>
    </row>
    <row r="25" spans="1:9" ht="12" customHeight="1">
      <c r="A25" s="83"/>
      <c r="B25" s="85"/>
      <c r="C25" s="86" t="s">
        <v>168</v>
      </c>
      <c r="D25" s="84">
        <f>+'[1]LDF-05 (1T)'!D31</f>
        <v>0</v>
      </c>
      <c r="E25" s="84">
        <f>+G25-D25</f>
        <v>0</v>
      </c>
      <c r="F25" s="84">
        <f t="shared" si="4"/>
        <v>0</v>
      </c>
      <c r="G25" s="84">
        <v>0</v>
      </c>
      <c r="H25" s="84">
        <f t="shared" si="5"/>
        <v>0</v>
      </c>
      <c r="I25" s="84">
        <f t="shared" si="6"/>
        <v>0</v>
      </c>
    </row>
    <row r="26" spans="1:9" ht="12" customHeight="1">
      <c r="A26" s="83"/>
      <c r="B26" s="85"/>
      <c r="C26" s="86" t="s">
        <v>169</v>
      </c>
      <c r="D26" s="84">
        <f>+'[1]LDF-05 (1T)'!D32</f>
        <v>0</v>
      </c>
      <c r="E26" s="84">
        <f>+G26-D26</f>
        <v>0</v>
      </c>
      <c r="F26" s="84">
        <f t="shared" si="4"/>
        <v>0</v>
      </c>
      <c r="G26" s="84">
        <v>0</v>
      </c>
      <c r="H26" s="84">
        <f t="shared" si="5"/>
        <v>0</v>
      </c>
      <c r="I26" s="84">
        <f t="shared" si="6"/>
        <v>0</v>
      </c>
    </row>
    <row r="27" spans="1:11" s="79" customFormat="1" ht="12" customHeight="1">
      <c r="A27" s="83"/>
      <c r="B27" s="85"/>
      <c r="C27" s="86" t="s">
        <v>170</v>
      </c>
      <c r="D27" s="84">
        <f>+'[1]LDF-05 (1T)'!D33</f>
        <v>435029469</v>
      </c>
      <c r="E27" s="84">
        <v>0</v>
      </c>
      <c r="F27" s="84">
        <f t="shared" si="4"/>
        <v>435029469</v>
      </c>
      <c r="G27" s="84">
        <f>+'[1]Part.Fed.2'!AQ26</f>
        <v>278847073.7</v>
      </c>
      <c r="H27" s="84">
        <f t="shared" si="5"/>
        <v>278847073.7</v>
      </c>
      <c r="I27" s="84">
        <f t="shared" si="6"/>
        <v>-156182395.3</v>
      </c>
      <c r="K27" s="80"/>
    </row>
    <row r="28" spans="1:11" s="79" customFormat="1" ht="12" customHeight="1">
      <c r="A28" s="83"/>
      <c r="B28" s="85"/>
      <c r="C28" s="86" t="s">
        <v>171</v>
      </c>
      <c r="D28" s="84">
        <f>+'[1]LDF-05 (1T)'!D34</f>
        <v>1423515834</v>
      </c>
      <c r="E28" s="84">
        <f>+G28-D28</f>
        <v>16540752.50999999</v>
      </c>
      <c r="F28" s="84">
        <f t="shared" si="4"/>
        <v>1440056586.51</v>
      </c>
      <c r="G28" s="84">
        <f>+'[1]Part.Fed.2'!AQ27</f>
        <v>1440056586.51</v>
      </c>
      <c r="H28" s="84">
        <f t="shared" si="5"/>
        <v>1440056586.51</v>
      </c>
      <c r="I28" s="84">
        <f t="shared" si="6"/>
        <v>16540752.50999999</v>
      </c>
      <c r="K28" s="80"/>
    </row>
    <row r="29" spans="1:11" s="79" customFormat="1" ht="19.5" customHeight="1">
      <c r="A29" s="83"/>
      <c r="B29" s="85"/>
      <c r="C29" s="87" t="s">
        <v>172</v>
      </c>
      <c r="D29" s="84">
        <f>+'[1]LDF-05 (1T)'!D35</f>
        <v>0</v>
      </c>
      <c r="E29" s="84">
        <f>+G29-D29</f>
        <v>0</v>
      </c>
      <c r="F29" s="84">
        <f t="shared" si="4"/>
        <v>0</v>
      </c>
      <c r="G29" s="84">
        <v>0</v>
      </c>
      <c r="H29" s="84">
        <f t="shared" si="5"/>
        <v>0</v>
      </c>
      <c r="I29" s="84">
        <f t="shared" si="6"/>
        <v>0</v>
      </c>
      <c r="K29" s="80"/>
    </row>
    <row r="30" spans="1:11" s="79" customFormat="1" ht="21" customHeight="1">
      <c r="A30" s="83"/>
      <c r="B30" s="188" t="s">
        <v>173</v>
      </c>
      <c r="C30" s="189"/>
      <c r="D30" s="84">
        <f>SUM(D31:D35)</f>
        <v>640209720</v>
      </c>
      <c r="E30" s="84">
        <v>0</v>
      </c>
      <c r="F30" s="84">
        <f>SUM(F31:F35)</f>
        <v>640209720</v>
      </c>
      <c r="G30" s="84">
        <f>SUM(G31:G35)</f>
        <v>186556938.3</v>
      </c>
      <c r="H30" s="84">
        <f>SUM(H31:H35)</f>
        <v>186556938.3</v>
      </c>
      <c r="I30" s="84">
        <f t="shared" si="6"/>
        <v>-453652781.7</v>
      </c>
      <c r="K30" s="80"/>
    </row>
    <row r="31" spans="1:11" s="79" customFormat="1" ht="12" customHeight="1">
      <c r="A31" s="83"/>
      <c r="B31" s="85"/>
      <c r="C31" s="86" t="s">
        <v>174</v>
      </c>
      <c r="D31" s="84">
        <f>+'[1]LDF-05 (1T)'!D37</f>
        <v>0</v>
      </c>
      <c r="E31" s="84">
        <f>+G31-D31</f>
        <v>0</v>
      </c>
      <c r="F31" s="84">
        <f aca="true" t="shared" si="7" ref="F31:F36">+D31+E31</f>
        <v>0</v>
      </c>
      <c r="G31" s="84">
        <v>0</v>
      </c>
      <c r="H31" s="84">
        <f aca="true" t="shared" si="8" ref="H31:H36">+G31</f>
        <v>0</v>
      </c>
      <c r="I31" s="84">
        <f t="shared" si="6"/>
        <v>0</v>
      </c>
      <c r="K31" s="80"/>
    </row>
    <row r="32" spans="1:11" s="79" customFormat="1" ht="12" customHeight="1">
      <c r="A32" s="83"/>
      <c r="B32" s="85"/>
      <c r="C32" s="86" t="s">
        <v>175</v>
      </c>
      <c r="D32" s="84">
        <f>+'[1]LDF-05 (1T)'!D38</f>
        <v>23362792</v>
      </c>
      <c r="E32" s="84">
        <v>0</v>
      </c>
      <c r="F32" s="84">
        <f t="shared" si="7"/>
        <v>23362792</v>
      </c>
      <c r="G32" s="84">
        <f>+'[1]Part.Fed.2'!AQ29</f>
        <v>17523169.48</v>
      </c>
      <c r="H32" s="84">
        <f t="shared" si="8"/>
        <v>17523169.48</v>
      </c>
      <c r="I32" s="84">
        <f t="shared" si="6"/>
        <v>-5839622.52</v>
      </c>
      <c r="K32" s="80"/>
    </row>
    <row r="33" spans="1:11" s="79" customFormat="1" ht="12" customHeight="1">
      <c r="A33" s="83"/>
      <c r="B33" s="85"/>
      <c r="C33" s="86" t="s">
        <v>176</v>
      </c>
      <c r="D33" s="84">
        <f>+'[1]LDF-05 (1T)'!D39</f>
        <v>91234705</v>
      </c>
      <c r="E33" s="84">
        <v>0</v>
      </c>
      <c r="F33" s="84">
        <f t="shared" si="7"/>
        <v>91234705</v>
      </c>
      <c r="G33" s="84">
        <f>+'[1]Part.Fed.2'!AQ30</f>
        <v>42055836</v>
      </c>
      <c r="H33" s="84">
        <f t="shared" si="8"/>
        <v>42055836</v>
      </c>
      <c r="I33" s="84">
        <f t="shared" si="6"/>
        <v>-49178869</v>
      </c>
      <c r="K33" s="80"/>
    </row>
    <row r="34" spans="1:11" s="79" customFormat="1" ht="12" customHeight="1">
      <c r="A34" s="83"/>
      <c r="B34" s="85"/>
      <c r="C34" s="86" t="s">
        <v>177</v>
      </c>
      <c r="D34" s="84">
        <f>+'[1]LDF-05 (1T)'!D40</f>
        <v>22113869</v>
      </c>
      <c r="E34" s="84">
        <v>0</v>
      </c>
      <c r="F34" s="84">
        <f t="shared" si="7"/>
        <v>22113869</v>
      </c>
      <c r="G34" s="84">
        <f>+'[1]Part.Fed.2'!AQ31</f>
        <v>17750740.38</v>
      </c>
      <c r="H34" s="84">
        <f t="shared" si="8"/>
        <v>17750740.38</v>
      </c>
      <c r="I34" s="84">
        <f t="shared" si="6"/>
        <v>-4363128.620000001</v>
      </c>
      <c r="K34" s="80"/>
    </row>
    <row r="35" spans="1:11" s="79" customFormat="1" ht="12" customHeight="1">
      <c r="A35" s="83"/>
      <c r="B35" s="85"/>
      <c r="C35" s="86" t="s">
        <v>178</v>
      </c>
      <c r="D35" s="84">
        <f>+'[1]LDF-05 (1T)'!D41</f>
        <v>503498354</v>
      </c>
      <c r="E35" s="84">
        <v>0</v>
      </c>
      <c r="F35" s="84">
        <f t="shared" si="7"/>
        <v>503498354</v>
      </c>
      <c r="G35" s="84">
        <f>+'[1]Part.Fed.2'!AQ32</f>
        <v>109227192.44</v>
      </c>
      <c r="H35" s="84">
        <f t="shared" si="8"/>
        <v>109227192.44</v>
      </c>
      <c r="I35" s="84">
        <f t="shared" si="6"/>
        <v>-394271161.56</v>
      </c>
      <c r="K35" s="80"/>
    </row>
    <row r="36" spans="1:11" s="79" customFormat="1" ht="12" customHeight="1">
      <c r="A36" s="83"/>
      <c r="B36" s="184" t="s">
        <v>179</v>
      </c>
      <c r="C36" s="185"/>
      <c r="D36" s="84">
        <f>+'[1]LDF-05 (1T)'!D42</f>
        <v>0</v>
      </c>
      <c r="E36" s="84">
        <f>+G36-D36</f>
        <v>0</v>
      </c>
      <c r="F36" s="84">
        <f t="shared" si="7"/>
        <v>0</v>
      </c>
      <c r="G36" s="84">
        <v>0</v>
      </c>
      <c r="H36" s="84">
        <f t="shared" si="8"/>
        <v>0</v>
      </c>
      <c r="I36" s="84">
        <f t="shared" si="6"/>
        <v>0</v>
      </c>
      <c r="K36" s="80"/>
    </row>
    <row r="37" spans="1:11" s="79" customFormat="1" ht="12" customHeight="1">
      <c r="A37" s="83"/>
      <c r="B37" s="184" t="s">
        <v>180</v>
      </c>
      <c r="C37" s="185"/>
      <c r="D37" s="84">
        <f>+D38</f>
        <v>0</v>
      </c>
      <c r="E37" s="84">
        <f>+E38</f>
        <v>0</v>
      </c>
      <c r="F37" s="84">
        <f>+F38</f>
        <v>0</v>
      </c>
      <c r="G37" s="84">
        <f>+G38</f>
        <v>0</v>
      </c>
      <c r="H37" s="84">
        <f>+H38</f>
        <v>0</v>
      </c>
      <c r="I37" s="84">
        <f t="shared" si="6"/>
        <v>0</v>
      </c>
      <c r="K37" s="80"/>
    </row>
    <row r="38" spans="1:11" s="79" customFormat="1" ht="12" customHeight="1">
      <c r="A38" s="83"/>
      <c r="B38" s="85"/>
      <c r="C38" s="86" t="s">
        <v>181</v>
      </c>
      <c r="D38" s="84">
        <f>+'[1]LDF-05 (1T)'!D44</f>
        <v>0</v>
      </c>
      <c r="E38" s="84">
        <f>+G38-D38</f>
        <v>0</v>
      </c>
      <c r="F38" s="84">
        <f>+D38+E38</f>
        <v>0</v>
      </c>
      <c r="G38" s="84">
        <v>0</v>
      </c>
      <c r="H38" s="84">
        <f>+G38</f>
        <v>0</v>
      </c>
      <c r="I38" s="84">
        <f t="shared" si="6"/>
        <v>0</v>
      </c>
      <c r="K38" s="80"/>
    </row>
    <row r="39" spans="1:11" s="79" customFormat="1" ht="12" customHeight="1">
      <c r="A39" s="83"/>
      <c r="B39" s="184" t="s">
        <v>182</v>
      </c>
      <c r="C39" s="185"/>
      <c r="D39" s="84">
        <f>+D40+D41</f>
        <v>0</v>
      </c>
      <c r="E39" s="84">
        <f>+E40+E41</f>
        <v>4982393.88</v>
      </c>
      <c r="F39" s="84">
        <f>+F40+F41</f>
        <v>4982393.88</v>
      </c>
      <c r="G39" s="84">
        <f>+G40+G41</f>
        <v>4982393.88</v>
      </c>
      <c r="H39" s="84">
        <f>+H40+H41</f>
        <v>4982393.88</v>
      </c>
      <c r="I39" s="84">
        <f t="shared" si="6"/>
        <v>4982393.88</v>
      </c>
      <c r="K39" s="80"/>
    </row>
    <row r="40" spans="1:11" s="79" customFormat="1" ht="12" customHeight="1">
      <c r="A40" s="83"/>
      <c r="B40" s="85"/>
      <c r="C40" s="85" t="s">
        <v>183</v>
      </c>
      <c r="D40" s="84">
        <f>+'[1]LDF-05 (1T)'!D46</f>
        <v>0</v>
      </c>
      <c r="E40" s="84">
        <f>+G40-D40</f>
        <v>0</v>
      </c>
      <c r="F40" s="84">
        <f>+D40+E40</f>
        <v>0</v>
      </c>
      <c r="G40" s="84">
        <v>0</v>
      </c>
      <c r="H40" s="84">
        <f>+G40</f>
        <v>0</v>
      </c>
      <c r="I40" s="84">
        <f t="shared" si="6"/>
        <v>0</v>
      </c>
      <c r="K40" s="80"/>
    </row>
    <row r="41" spans="1:11" s="79" customFormat="1" ht="12" customHeight="1">
      <c r="A41" s="83"/>
      <c r="B41" s="85"/>
      <c r="C41" s="86" t="s">
        <v>184</v>
      </c>
      <c r="D41" s="84">
        <f>+'[1]LDF-05 (1T)'!D47</f>
        <v>0</v>
      </c>
      <c r="E41" s="84">
        <f>+G41-D41</f>
        <v>4982393.88</v>
      </c>
      <c r="F41" s="84">
        <f>+D41+E41</f>
        <v>4982393.88</v>
      </c>
      <c r="G41" s="84">
        <f>+'[1]Otros Ing.'!AQ13</f>
        <v>4982393.88</v>
      </c>
      <c r="H41" s="84">
        <f>+G41</f>
        <v>4982393.88</v>
      </c>
      <c r="I41" s="84">
        <f t="shared" si="6"/>
        <v>4982393.88</v>
      </c>
      <c r="K41" s="80"/>
    </row>
    <row r="42" spans="1:11" s="79" customFormat="1" ht="12" customHeight="1">
      <c r="A42" s="83"/>
      <c r="B42" s="85"/>
      <c r="C42" s="86"/>
      <c r="D42" s="84"/>
      <c r="E42" s="84"/>
      <c r="F42" s="84"/>
      <c r="G42" s="84"/>
      <c r="H42" s="84"/>
      <c r="I42" s="84"/>
      <c r="K42" s="80"/>
    </row>
    <row r="43" spans="1:11" ht="18.75" customHeight="1">
      <c r="A43" s="180" t="s">
        <v>185</v>
      </c>
      <c r="B43" s="180"/>
      <c r="C43" s="180"/>
      <c r="D43" s="82">
        <f aca="true" t="shared" si="9" ref="D43:I43">+D11+D12+D13+D14+D15+D16+D17+D18+D30+D36+D37+D39</f>
        <v>23301306521</v>
      </c>
      <c r="E43" s="82">
        <f t="shared" si="9"/>
        <v>21523146.38999999</v>
      </c>
      <c r="F43" s="82">
        <f t="shared" si="9"/>
        <v>23322829667.39</v>
      </c>
      <c r="G43" s="82">
        <f t="shared" si="9"/>
        <v>16212568113.470001</v>
      </c>
      <c r="H43" s="82">
        <f t="shared" si="9"/>
        <v>16212568113.470001</v>
      </c>
      <c r="I43" s="82">
        <f t="shared" si="9"/>
        <v>-7088738407.53</v>
      </c>
      <c r="K43" s="79"/>
    </row>
    <row r="44" spans="1:9" ht="12" customHeight="1">
      <c r="A44" s="185"/>
      <c r="B44" s="185"/>
      <c r="C44" s="185"/>
      <c r="D44" s="84"/>
      <c r="E44" s="84"/>
      <c r="F44" s="84"/>
      <c r="G44" s="84"/>
      <c r="H44" s="84"/>
      <c r="I44" s="84"/>
    </row>
    <row r="45" spans="1:9" ht="12" customHeight="1">
      <c r="A45" s="186" t="s">
        <v>186</v>
      </c>
      <c r="B45" s="186"/>
      <c r="C45" s="186"/>
      <c r="D45" s="88"/>
      <c r="E45" s="88"/>
      <c r="F45" s="88"/>
      <c r="G45" s="88"/>
      <c r="H45" s="88"/>
      <c r="I45" s="84"/>
    </row>
    <row r="46" spans="1:9" ht="12" customHeight="1">
      <c r="A46" s="83"/>
      <c r="B46" s="85"/>
      <c r="C46" s="86"/>
      <c r="D46" s="84"/>
      <c r="E46" s="84"/>
      <c r="F46" s="84"/>
      <c r="G46" s="84"/>
      <c r="H46" s="84"/>
      <c r="I46" s="84"/>
    </row>
    <row r="47" spans="1:9" ht="12" customHeight="1">
      <c r="A47" s="186" t="s">
        <v>187</v>
      </c>
      <c r="B47" s="186"/>
      <c r="C47" s="186"/>
      <c r="D47" s="89"/>
      <c r="E47" s="84"/>
      <c r="F47" s="84"/>
      <c r="G47" s="84"/>
      <c r="H47" s="84"/>
      <c r="I47" s="84"/>
    </row>
    <row r="48" spans="1:10" s="80" customFormat="1" ht="12" customHeight="1">
      <c r="A48" s="83"/>
      <c r="B48" s="184" t="s">
        <v>188</v>
      </c>
      <c r="C48" s="185"/>
      <c r="D48" s="84">
        <f>SUM(D49:D56)</f>
        <v>36476962719</v>
      </c>
      <c r="E48" s="84">
        <v>0</v>
      </c>
      <c r="F48" s="84">
        <f>SUM(F49:F56)</f>
        <v>36476962719</v>
      </c>
      <c r="G48" s="84">
        <f>SUM(G49:G56)</f>
        <v>28356767453.75</v>
      </c>
      <c r="H48" s="84">
        <f>SUM(H49:H56)</f>
        <v>28356767453.75</v>
      </c>
      <c r="I48" s="84">
        <f aca="true" t="shared" si="10" ref="I48:I56">+H48-D48</f>
        <v>-8120195265.25</v>
      </c>
      <c r="J48" s="79"/>
    </row>
    <row r="49" spans="1:10" s="80" customFormat="1" ht="19.5" customHeight="1">
      <c r="A49" s="83"/>
      <c r="B49" s="85"/>
      <c r="C49" s="87" t="s">
        <v>189</v>
      </c>
      <c r="D49" s="84">
        <f>+'[1]LDF-05 (1T)'!D55</f>
        <v>18144276779</v>
      </c>
      <c r="E49" s="84">
        <v>0</v>
      </c>
      <c r="F49" s="84">
        <f aca="true" t="shared" si="11" ref="F49:F56">+D49+E49</f>
        <v>18144276779</v>
      </c>
      <c r="G49" s="84">
        <f>+'[1]Aportaciones'!AQ17</f>
        <v>13375836275.820002</v>
      </c>
      <c r="H49" s="84">
        <f aca="true" t="shared" si="12" ref="H49:H56">+G49</f>
        <v>13375836275.820002</v>
      </c>
      <c r="I49" s="84">
        <f t="shared" si="10"/>
        <v>-4768440503.179998</v>
      </c>
      <c r="J49" s="79"/>
    </row>
    <row r="50" spans="1:10" s="80" customFormat="1" ht="16.5" customHeight="1">
      <c r="A50" s="83"/>
      <c r="B50" s="85"/>
      <c r="C50" s="86" t="s">
        <v>190</v>
      </c>
      <c r="D50" s="84">
        <f>+'[1]LDF-05 (1T)'!D56</f>
        <v>5287190262</v>
      </c>
      <c r="E50" s="84">
        <v>0</v>
      </c>
      <c r="F50" s="84">
        <f t="shared" si="11"/>
        <v>5287190262</v>
      </c>
      <c r="G50" s="84">
        <f>+'[1]Aportaciones'!AQ18</f>
        <v>3676821901.26</v>
      </c>
      <c r="H50" s="84">
        <f t="shared" si="12"/>
        <v>3676821901.26</v>
      </c>
      <c r="I50" s="84">
        <f t="shared" si="10"/>
        <v>-1610368360.7399998</v>
      </c>
      <c r="J50" s="79"/>
    </row>
    <row r="51" spans="1:10" s="80" customFormat="1" ht="16.5" customHeight="1">
      <c r="A51" s="83"/>
      <c r="B51" s="85"/>
      <c r="C51" s="86" t="s">
        <v>191</v>
      </c>
      <c r="D51" s="84">
        <f>+'[1]LDF-05 (1T)'!D57</f>
        <v>7096817514</v>
      </c>
      <c r="E51" s="84">
        <v>0</v>
      </c>
      <c r="F51" s="84">
        <f t="shared" si="11"/>
        <v>7096817514</v>
      </c>
      <c r="G51" s="84">
        <f>+'[1]Aportaciones'!AQ19</f>
        <v>6826793381.58</v>
      </c>
      <c r="H51" s="84">
        <f t="shared" si="12"/>
        <v>6826793381.58</v>
      </c>
      <c r="I51" s="84">
        <f t="shared" si="10"/>
        <v>-270024132.4200001</v>
      </c>
      <c r="J51" s="79"/>
    </row>
    <row r="52" spans="1:10" s="80" customFormat="1" ht="25.5" customHeight="1">
      <c r="A52" s="83"/>
      <c r="B52" s="85"/>
      <c r="C52" s="87" t="s">
        <v>192</v>
      </c>
      <c r="D52" s="84">
        <f>+'[1]LDF-05 (1T)'!D58</f>
        <v>2474826716</v>
      </c>
      <c r="E52" s="84">
        <v>0</v>
      </c>
      <c r="F52" s="84">
        <f t="shared" si="11"/>
        <v>2474826716</v>
      </c>
      <c r="G52" s="84">
        <f>+'[1]Aportaciones'!AQ22</f>
        <v>1856216353.6</v>
      </c>
      <c r="H52" s="84">
        <f t="shared" si="12"/>
        <v>1856216353.6</v>
      </c>
      <c r="I52" s="84">
        <f t="shared" si="10"/>
        <v>-618610362.4000001</v>
      </c>
      <c r="J52" s="79"/>
    </row>
    <row r="53" spans="1:10" s="80" customFormat="1" ht="16.5" customHeight="1">
      <c r="A53" s="83"/>
      <c r="B53" s="85"/>
      <c r="C53" s="86" t="s">
        <v>193</v>
      </c>
      <c r="D53" s="84">
        <f>+'[1]LDF-05 (1T)'!D59</f>
        <v>1093362826</v>
      </c>
      <c r="E53" s="84">
        <v>0</v>
      </c>
      <c r="F53" s="84">
        <f t="shared" si="11"/>
        <v>1093362826</v>
      </c>
      <c r="G53" s="84">
        <f>+'[1]Aportaciones'!AQ23</f>
        <v>809436959.73</v>
      </c>
      <c r="H53" s="84">
        <f t="shared" si="12"/>
        <v>809436959.73</v>
      </c>
      <c r="I53" s="84">
        <f t="shared" si="10"/>
        <v>-283925866.27</v>
      </c>
      <c r="J53" s="79"/>
    </row>
    <row r="54" spans="1:10" s="80" customFormat="1" ht="20.25" customHeight="1">
      <c r="A54" s="83"/>
      <c r="B54" s="85"/>
      <c r="C54" s="87" t="s">
        <v>194</v>
      </c>
      <c r="D54" s="84">
        <f>+'[1]LDF-05 (1T)'!D60</f>
        <v>260615577</v>
      </c>
      <c r="E54" s="84">
        <v>0</v>
      </c>
      <c r="F54" s="84">
        <f t="shared" si="11"/>
        <v>260615577</v>
      </c>
      <c r="G54" s="84">
        <f>+'[1]Aportaciones'!AQ28</f>
        <v>184461699.51</v>
      </c>
      <c r="H54" s="84">
        <f t="shared" si="12"/>
        <v>184461699.51</v>
      </c>
      <c r="I54" s="84">
        <f t="shared" si="10"/>
        <v>-76153877.49000001</v>
      </c>
      <c r="J54" s="79"/>
    </row>
    <row r="55" spans="1:10" s="80" customFormat="1" ht="20.25" customHeight="1">
      <c r="A55" s="83"/>
      <c r="B55" s="85"/>
      <c r="C55" s="87" t="s">
        <v>195</v>
      </c>
      <c r="D55" s="84">
        <f>+'[1]LDF-05 (1T)'!D61</f>
        <v>201664231</v>
      </c>
      <c r="E55" s="84">
        <v>0</v>
      </c>
      <c r="F55" s="84">
        <f t="shared" si="11"/>
        <v>201664231</v>
      </c>
      <c r="G55" s="84">
        <f>+'[1]Aportaciones'!AQ31</f>
        <v>191071047.07</v>
      </c>
      <c r="H55" s="84">
        <f t="shared" si="12"/>
        <v>191071047.07</v>
      </c>
      <c r="I55" s="84">
        <f t="shared" si="10"/>
        <v>-10593183.930000007</v>
      </c>
      <c r="J55" s="79"/>
    </row>
    <row r="56" spans="1:10" s="80" customFormat="1" ht="20.25" customHeight="1">
      <c r="A56" s="83"/>
      <c r="B56" s="85"/>
      <c r="C56" s="87" t="s">
        <v>196</v>
      </c>
      <c r="D56" s="84">
        <f>+'[1]LDF-05 (1T)'!D62</f>
        <v>1918208814</v>
      </c>
      <c r="E56" s="84">
        <v>0</v>
      </c>
      <c r="F56" s="84">
        <f t="shared" si="11"/>
        <v>1918208814</v>
      </c>
      <c r="G56" s="84">
        <f>+'[1]Aportaciones'!AQ32</f>
        <v>1436129835.18</v>
      </c>
      <c r="H56" s="84">
        <f t="shared" si="12"/>
        <v>1436129835.18</v>
      </c>
      <c r="I56" s="84">
        <f t="shared" si="10"/>
        <v>-482078978.81999993</v>
      </c>
      <c r="J56" s="79"/>
    </row>
    <row r="57" spans="1:10" s="80" customFormat="1" ht="12" customHeight="1">
      <c r="A57" s="83"/>
      <c r="B57" s="184" t="s">
        <v>197</v>
      </c>
      <c r="C57" s="185"/>
      <c r="D57" s="84">
        <f aca="true" t="shared" si="13" ref="D57:I57">SUM(D58:D61)</f>
        <v>2027801198</v>
      </c>
      <c r="E57" s="84">
        <f t="shared" si="13"/>
        <v>5719320920.480001</v>
      </c>
      <c r="F57" s="84">
        <f t="shared" si="13"/>
        <v>7747122118.480001</v>
      </c>
      <c r="G57" s="84">
        <f t="shared" si="13"/>
        <v>7747122118.480001</v>
      </c>
      <c r="H57" s="84">
        <f t="shared" si="13"/>
        <v>7747122118.480001</v>
      </c>
      <c r="I57" s="84">
        <f t="shared" si="13"/>
        <v>5719320920.480001</v>
      </c>
      <c r="J57" s="90"/>
    </row>
    <row r="58" spans="1:10" s="80" customFormat="1" ht="12" customHeight="1">
      <c r="A58" s="83"/>
      <c r="B58" s="85"/>
      <c r="C58" s="86" t="s">
        <v>198</v>
      </c>
      <c r="D58" s="84">
        <f>+'[1]LDF-05 (1T)'!D64</f>
        <v>0</v>
      </c>
      <c r="E58" s="84">
        <f>+G58-D58</f>
        <v>2436478010.16</v>
      </c>
      <c r="F58" s="84">
        <f>+D58+E58</f>
        <v>2436478010.16</v>
      </c>
      <c r="G58" s="84">
        <f>+'[1]Convenios'!AQ68</f>
        <v>2436478010.16</v>
      </c>
      <c r="H58" s="84">
        <f>+G58</f>
        <v>2436478010.16</v>
      </c>
      <c r="I58" s="84">
        <f>+H58-D58</f>
        <v>2436478010.16</v>
      </c>
      <c r="J58" s="79"/>
    </row>
    <row r="59" spans="1:10" s="80" customFormat="1" ht="12" customHeight="1">
      <c r="A59" s="83"/>
      <c r="B59" s="85"/>
      <c r="C59" s="86" t="s">
        <v>199</v>
      </c>
      <c r="D59" s="84">
        <f>+'[1]LDF-05 (1T)'!D65</f>
        <v>0</v>
      </c>
      <c r="E59" s="84">
        <f>+G59-D59</f>
        <v>0</v>
      </c>
      <c r="F59" s="84">
        <f>+D59+E59</f>
        <v>0</v>
      </c>
      <c r="G59" s="84">
        <v>0</v>
      </c>
      <c r="H59" s="84">
        <f>+G59</f>
        <v>0</v>
      </c>
      <c r="I59" s="84">
        <f>+H59-D59</f>
        <v>0</v>
      </c>
      <c r="J59" s="79"/>
    </row>
    <row r="60" spans="1:10" s="80" customFormat="1" ht="12" customHeight="1">
      <c r="A60" s="83"/>
      <c r="B60" s="85"/>
      <c r="C60" s="86" t="s">
        <v>200</v>
      </c>
      <c r="D60" s="84">
        <f>+'[1]LDF-05 (1T)'!D66</f>
        <v>0</v>
      </c>
      <c r="E60" s="84">
        <f>+G60-D60</f>
        <v>0</v>
      </c>
      <c r="F60" s="84">
        <f>+D60+E60</f>
        <v>0</v>
      </c>
      <c r="G60" s="84">
        <v>0</v>
      </c>
      <c r="H60" s="84">
        <f>+G60</f>
        <v>0</v>
      </c>
      <c r="I60" s="84">
        <f>+H60-D60</f>
        <v>0</v>
      </c>
      <c r="J60" s="79"/>
    </row>
    <row r="61" spans="1:10" s="80" customFormat="1" ht="12" customHeight="1">
      <c r="A61" s="83"/>
      <c r="B61" s="85"/>
      <c r="C61" s="86" t="s">
        <v>201</v>
      </c>
      <c r="D61" s="84">
        <f>+'[1]LDF-05 (1T)'!D67</f>
        <v>2027801198</v>
      </c>
      <c r="E61" s="84">
        <f>+G61-D61</f>
        <v>3282842910.3200016</v>
      </c>
      <c r="F61" s="84">
        <f>+D61+E61</f>
        <v>5310644108.320002</v>
      </c>
      <c r="G61" s="84">
        <f>+'[1]Convenios'!AQ16-'LDF-05 (3T)'!G58</f>
        <v>5310644108.320002</v>
      </c>
      <c r="H61" s="84">
        <f>+G61</f>
        <v>5310644108.320002</v>
      </c>
      <c r="I61" s="84">
        <f>+H61-D61</f>
        <v>3282842910.3200016</v>
      </c>
      <c r="J61" s="79"/>
    </row>
    <row r="62" spans="1:10" s="80" customFormat="1" ht="12" customHeight="1">
      <c r="A62" s="83"/>
      <c r="B62" s="184" t="s">
        <v>202</v>
      </c>
      <c r="C62" s="185"/>
      <c r="D62" s="84">
        <f aca="true" t="shared" si="14" ref="D62:I62">SUM(D63:D64)</f>
        <v>0</v>
      </c>
      <c r="E62" s="84">
        <f t="shared" si="14"/>
        <v>0</v>
      </c>
      <c r="F62" s="84">
        <f t="shared" si="14"/>
        <v>0</v>
      </c>
      <c r="G62" s="84">
        <f t="shared" si="14"/>
        <v>0</v>
      </c>
      <c r="H62" s="84">
        <f t="shared" si="14"/>
        <v>0</v>
      </c>
      <c r="I62" s="84">
        <f t="shared" si="14"/>
        <v>0</v>
      </c>
      <c r="J62" s="79"/>
    </row>
    <row r="63" spans="1:10" s="80" customFormat="1" ht="18.75" customHeight="1">
      <c r="A63" s="83"/>
      <c r="B63" s="85"/>
      <c r="C63" s="87" t="s">
        <v>203</v>
      </c>
      <c r="D63" s="84">
        <v>0</v>
      </c>
      <c r="E63" s="84">
        <f>+G63-D63</f>
        <v>0</v>
      </c>
      <c r="F63" s="84">
        <f>+D63+E63</f>
        <v>0</v>
      </c>
      <c r="G63" s="84">
        <v>0</v>
      </c>
      <c r="H63" s="84">
        <f>+G63</f>
        <v>0</v>
      </c>
      <c r="I63" s="84">
        <f>+H63-D63</f>
        <v>0</v>
      </c>
      <c r="J63" s="79"/>
    </row>
    <row r="64" spans="1:10" s="80" customFormat="1" ht="12" customHeight="1">
      <c r="A64" s="83"/>
      <c r="B64" s="85"/>
      <c r="C64" s="86" t="s">
        <v>204</v>
      </c>
      <c r="D64" s="84">
        <v>0</v>
      </c>
      <c r="E64" s="84">
        <f>+G64-D64</f>
        <v>0</v>
      </c>
      <c r="F64" s="84">
        <f>+D64+E64</f>
        <v>0</v>
      </c>
      <c r="G64" s="84">
        <v>0</v>
      </c>
      <c r="H64" s="84">
        <f>+G64</f>
        <v>0</v>
      </c>
      <c r="I64" s="84">
        <f>+H64-D64</f>
        <v>0</v>
      </c>
      <c r="J64" s="79"/>
    </row>
    <row r="65" spans="1:10" s="80" customFormat="1" ht="18" customHeight="1">
      <c r="A65" s="83"/>
      <c r="B65" s="188" t="s">
        <v>205</v>
      </c>
      <c r="C65" s="189"/>
      <c r="D65" s="84">
        <v>0</v>
      </c>
      <c r="E65" s="84">
        <f>+G65-D65</f>
        <v>0</v>
      </c>
      <c r="F65" s="84">
        <f>+D65+E65</f>
        <v>0</v>
      </c>
      <c r="G65" s="84">
        <v>0</v>
      </c>
      <c r="H65" s="84">
        <f>+G65</f>
        <v>0</v>
      </c>
      <c r="I65" s="84">
        <f>+H65-D65</f>
        <v>0</v>
      </c>
      <c r="J65" s="79"/>
    </row>
    <row r="66" spans="1:10" s="80" customFormat="1" ht="12" customHeight="1">
      <c r="A66" s="83"/>
      <c r="B66" s="184" t="s">
        <v>206</v>
      </c>
      <c r="C66" s="185"/>
      <c r="D66" s="84">
        <v>0</v>
      </c>
      <c r="E66" s="84">
        <f>+G66-D66</f>
        <v>0</v>
      </c>
      <c r="F66" s="84">
        <f>+D66+E66</f>
        <v>0</v>
      </c>
      <c r="G66" s="84">
        <v>0</v>
      </c>
      <c r="H66" s="84">
        <f>+G66</f>
        <v>0</v>
      </c>
      <c r="I66" s="84">
        <f>+H66-D66</f>
        <v>0</v>
      </c>
      <c r="J66" s="79"/>
    </row>
    <row r="67" spans="1:10" s="80" customFormat="1" ht="12" customHeight="1">
      <c r="A67" s="83"/>
      <c r="B67" s="184"/>
      <c r="C67" s="185"/>
      <c r="D67" s="84"/>
      <c r="E67" s="84"/>
      <c r="F67" s="84"/>
      <c r="G67" s="84"/>
      <c r="H67" s="84"/>
      <c r="I67" s="84"/>
      <c r="J67" s="79"/>
    </row>
    <row r="68" spans="1:10" s="80" customFormat="1" ht="15" customHeight="1">
      <c r="A68" s="190" t="s">
        <v>207</v>
      </c>
      <c r="B68" s="191"/>
      <c r="C68" s="179"/>
      <c r="D68" s="82">
        <f aca="true" t="shared" si="15" ref="D68:I68">+D48+D57+D62+D65+D66</f>
        <v>38504763917</v>
      </c>
      <c r="E68" s="82">
        <f t="shared" si="15"/>
        <v>5719320920.480001</v>
      </c>
      <c r="F68" s="82">
        <f t="shared" si="15"/>
        <v>44224084837.48</v>
      </c>
      <c r="G68" s="82">
        <f t="shared" si="15"/>
        <v>36103889572.23</v>
      </c>
      <c r="H68" s="82">
        <f t="shared" si="15"/>
        <v>36103889572.23</v>
      </c>
      <c r="I68" s="82">
        <f t="shared" si="15"/>
        <v>-2400874344.7699986</v>
      </c>
      <c r="J68" s="79"/>
    </row>
    <row r="69" spans="1:10" s="80" customFormat="1" ht="12" customHeight="1">
      <c r="A69" s="83"/>
      <c r="B69" s="184"/>
      <c r="C69" s="185"/>
      <c r="D69" s="84"/>
      <c r="E69" s="84"/>
      <c r="F69" s="84"/>
      <c r="G69" s="84"/>
      <c r="H69" s="84"/>
      <c r="I69" s="84"/>
      <c r="J69" s="79"/>
    </row>
    <row r="70" spans="1:10" s="80" customFormat="1" ht="12" customHeight="1">
      <c r="A70" s="186" t="s">
        <v>208</v>
      </c>
      <c r="B70" s="186"/>
      <c r="C70" s="186"/>
      <c r="D70" s="82">
        <f aca="true" t="shared" si="16" ref="D70:I70">+D71</f>
        <v>0</v>
      </c>
      <c r="E70" s="82">
        <f t="shared" si="16"/>
        <v>150000000</v>
      </c>
      <c r="F70" s="82">
        <f t="shared" si="16"/>
        <v>150000000</v>
      </c>
      <c r="G70" s="82">
        <f t="shared" si="16"/>
        <v>150000000</v>
      </c>
      <c r="H70" s="82">
        <f t="shared" si="16"/>
        <v>150000000</v>
      </c>
      <c r="I70" s="82">
        <f t="shared" si="16"/>
        <v>150000000</v>
      </c>
      <c r="J70" s="79"/>
    </row>
    <row r="71" spans="1:10" s="80" customFormat="1" ht="12" customHeight="1">
      <c r="A71" s="83"/>
      <c r="B71" s="184" t="s">
        <v>209</v>
      </c>
      <c r="C71" s="185"/>
      <c r="D71" s="84">
        <v>0</v>
      </c>
      <c r="E71" s="84">
        <f>+G71-D71</f>
        <v>150000000</v>
      </c>
      <c r="F71" s="84">
        <f>+D71+E71</f>
        <v>150000000</v>
      </c>
      <c r="G71" s="84">
        <f>+'[1]Acum.Trimestral'!E158</f>
        <v>150000000</v>
      </c>
      <c r="H71" s="84">
        <f>+G71</f>
        <v>150000000</v>
      </c>
      <c r="I71" s="84">
        <f>+H71-D71</f>
        <v>150000000</v>
      </c>
      <c r="J71" s="79"/>
    </row>
    <row r="72" spans="1:10" s="80" customFormat="1" ht="12" customHeight="1">
      <c r="A72" s="83"/>
      <c r="B72" s="184"/>
      <c r="C72" s="185"/>
      <c r="D72" s="84"/>
      <c r="E72" s="84"/>
      <c r="F72" s="84"/>
      <c r="G72" s="84"/>
      <c r="H72" s="84"/>
      <c r="I72" s="84"/>
      <c r="J72" s="79"/>
    </row>
    <row r="73" spans="1:10" s="80" customFormat="1" ht="12" customHeight="1">
      <c r="A73" s="186" t="s">
        <v>210</v>
      </c>
      <c r="B73" s="186"/>
      <c r="C73" s="186"/>
      <c r="D73" s="82">
        <f aca="true" t="shared" si="17" ref="D73:I73">+D43+D68+D70</f>
        <v>61806070438</v>
      </c>
      <c r="E73" s="82">
        <f t="shared" si="17"/>
        <v>5890844066.870002</v>
      </c>
      <c r="F73" s="82">
        <f t="shared" si="17"/>
        <v>67696914504.87</v>
      </c>
      <c r="G73" s="82">
        <f t="shared" si="17"/>
        <v>52466457685.700005</v>
      </c>
      <c r="H73" s="82">
        <f t="shared" si="17"/>
        <v>52466457685.700005</v>
      </c>
      <c r="I73" s="82">
        <f t="shared" si="17"/>
        <v>-9339612752.3</v>
      </c>
      <c r="J73" s="79"/>
    </row>
    <row r="74" spans="1:10" s="80" customFormat="1" ht="12" customHeight="1">
      <c r="A74" s="83"/>
      <c r="B74" s="184"/>
      <c r="C74" s="185"/>
      <c r="D74" s="84"/>
      <c r="E74" s="84"/>
      <c r="F74" s="84"/>
      <c r="G74" s="84"/>
      <c r="H74" s="84"/>
      <c r="I74" s="84"/>
      <c r="J74" s="79"/>
    </row>
    <row r="75" spans="1:10" s="80" customFormat="1" ht="12" customHeight="1">
      <c r="A75" s="83"/>
      <c r="B75" s="187" t="s">
        <v>211</v>
      </c>
      <c r="C75" s="186"/>
      <c r="D75" s="84"/>
      <c r="E75" s="84"/>
      <c r="F75" s="84"/>
      <c r="G75" s="84"/>
      <c r="H75" s="84"/>
      <c r="I75" s="84"/>
      <c r="J75" s="79"/>
    </row>
    <row r="76" spans="1:10" s="80" customFormat="1" ht="15" customHeight="1">
      <c r="A76" s="83"/>
      <c r="B76" s="188" t="s">
        <v>212</v>
      </c>
      <c r="C76" s="189"/>
      <c r="D76" s="84"/>
      <c r="E76" s="84"/>
      <c r="F76" s="84"/>
      <c r="G76" s="84"/>
      <c r="H76" s="84"/>
      <c r="I76" s="84"/>
      <c r="J76" s="79"/>
    </row>
    <row r="77" spans="1:10" s="80" customFormat="1" ht="15.75" customHeight="1">
      <c r="A77" s="83"/>
      <c r="B77" s="188" t="s">
        <v>213</v>
      </c>
      <c r="C77" s="189"/>
      <c r="D77" s="84"/>
      <c r="E77" s="84"/>
      <c r="F77" s="84"/>
      <c r="G77" s="84"/>
      <c r="H77" s="84"/>
      <c r="I77" s="84"/>
      <c r="J77" s="79"/>
    </row>
    <row r="78" spans="1:10" s="80" customFormat="1" ht="12" customHeight="1">
      <c r="A78" s="83"/>
      <c r="B78" s="179" t="s">
        <v>214</v>
      </c>
      <c r="C78" s="180"/>
      <c r="D78" s="84"/>
      <c r="E78" s="84"/>
      <c r="F78" s="84"/>
      <c r="G78" s="84"/>
      <c r="H78" s="84"/>
      <c r="I78" s="84"/>
      <c r="J78" s="79"/>
    </row>
    <row r="79" spans="1:10" s="80" customFormat="1" ht="12" customHeight="1" thickBot="1">
      <c r="A79" s="91"/>
      <c r="B79" s="181"/>
      <c r="C79" s="182"/>
      <c r="D79" s="92"/>
      <c r="E79" s="92"/>
      <c r="F79" s="92"/>
      <c r="G79" s="92"/>
      <c r="H79" s="92"/>
      <c r="I79" s="92"/>
      <c r="J79" s="79"/>
    </row>
    <row r="80" ht="15">
      <c r="D80" s="93"/>
    </row>
    <row r="81" spans="2:11" s="94" customFormat="1" ht="12" customHeight="1" hidden="1">
      <c r="B81" s="95" t="s">
        <v>47</v>
      </c>
      <c r="C81" s="96"/>
      <c r="D81" s="96"/>
      <c r="E81" s="96"/>
      <c r="F81" s="96"/>
      <c r="G81" s="96"/>
      <c r="H81" s="96"/>
      <c r="I81" s="96"/>
      <c r="J81" s="79"/>
      <c r="K81" s="97"/>
    </row>
    <row r="82" spans="2:11" s="94" customFormat="1" ht="40" customHeight="1" hidden="1">
      <c r="B82" s="183" t="s">
        <v>215</v>
      </c>
      <c r="C82" s="183"/>
      <c r="D82" s="183"/>
      <c r="E82" s="183"/>
      <c r="F82" s="183"/>
      <c r="G82" s="183"/>
      <c r="H82" s="183"/>
      <c r="I82" s="183"/>
      <c r="J82" s="79"/>
      <c r="K82" s="97"/>
    </row>
    <row r="83" spans="2:11" s="94" customFormat="1" ht="20.25" customHeight="1" hidden="1">
      <c r="B83" s="183" t="s">
        <v>216</v>
      </c>
      <c r="C83" s="183"/>
      <c r="D83" s="183"/>
      <c r="E83" s="183"/>
      <c r="F83" s="183"/>
      <c r="G83" s="183"/>
      <c r="H83" s="183"/>
      <c r="I83" s="183"/>
      <c r="J83" s="79"/>
      <c r="K83" s="97"/>
    </row>
    <row r="84" spans="2:11" s="94" customFormat="1" ht="16.5" customHeight="1" hidden="1">
      <c r="B84" s="183" t="s">
        <v>217</v>
      </c>
      <c r="C84" s="183"/>
      <c r="D84" s="183"/>
      <c r="E84" s="183"/>
      <c r="F84" s="183"/>
      <c r="G84" s="183"/>
      <c r="H84" s="183"/>
      <c r="I84" s="183"/>
      <c r="J84" s="79"/>
      <c r="K84" s="97"/>
    </row>
    <row r="85" spans="2:11" s="94" customFormat="1" ht="12" customHeight="1" hidden="1">
      <c r="B85" s="183" t="s">
        <v>218</v>
      </c>
      <c r="C85" s="183"/>
      <c r="D85" s="183"/>
      <c r="E85" s="183"/>
      <c r="F85" s="183"/>
      <c r="G85" s="183"/>
      <c r="H85" s="183"/>
      <c r="I85" s="183"/>
      <c r="J85" s="79"/>
      <c r="K85" s="97"/>
    </row>
    <row r="86" spans="2:11" s="94" customFormat="1" ht="15" customHeight="1" hidden="1">
      <c r="B86" s="175" t="s">
        <v>219</v>
      </c>
      <c r="C86" s="175"/>
      <c r="D86" s="175"/>
      <c r="E86" s="175"/>
      <c r="F86" s="175"/>
      <c r="G86" s="175"/>
      <c r="H86" s="175"/>
      <c r="I86" s="175"/>
      <c r="J86" s="79"/>
      <c r="K86" s="97"/>
    </row>
    <row r="87" ht="15" hidden="1"/>
    <row r="88" spans="1:11" ht="15">
      <c r="A88"/>
      <c r="B88"/>
      <c r="C88"/>
      <c r="D88"/>
      <c r="E88"/>
      <c r="F88"/>
      <c r="G88"/>
      <c r="H88"/>
      <c r="I88"/>
      <c r="J88"/>
      <c r="K88"/>
    </row>
    <row r="89" spans="1:10" ht="15">
      <c r="A89" s="176" t="s">
        <v>220</v>
      </c>
      <c r="B89" s="176"/>
      <c r="C89" s="176"/>
      <c r="D89" s="176" t="s">
        <v>221</v>
      </c>
      <c r="E89" s="176"/>
      <c r="F89" s="176"/>
      <c r="G89" s="177" t="s">
        <v>222</v>
      </c>
      <c r="H89" s="177"/>
      <c r="I89" s="177"/>
      <c r="J89" s="98"/>
    </row>
    <row r="90" spans="1:10" ht="15">
      <c r="A90" s="178" t="s">
        <v>223</v>
      </c>
      <c r="B90" s="178"/>
      <c r="C90" s="178"/>
      <c r="D90" s="178" t="s">
        <v>224</v>
      </c>
      <c r="E90" s="178"/>
      <c r="F90" s="178"/>
      <c r="G90" s="178" t="s">
        <v>225</v>
      </c>
      <c r="H90" s="178"/>
      <c r="I90" s="178"/>
      <c r="J90" s="99"/>
    </row>
    <row r="91" spans="1:10" s="80" customFormat="1" ht="15">
      <c r="A91" s="100"/>
      <c r="B91" s="101"/>
      <c r="C91" s="77"/>
      <c r="D91" s="77"/>
      <c r="E91" s="101"/>
      <c r="F91" s="101"/>
      <c r="G91" s="101"/>
      <c r="H91" s="102"/>
      <c r="I91" s="77"/>
      <c r="J91" s="103"/>
    </row>
    <row r="92" spans="1:10" s="80" customFormat="1" ht="15">
      <c r="A92" s="100"/>
      <c r="B92" s="101"/>
      <c r="C92" s="77"/>
      <c r="D92" s="77"/>
      <c r="E92" s="101"/>
      <c r="F92" s="101"/>
      <c r="G92" s="101"/>
      <c r="H92" s="102"/>
      <c r="I92" s="77"/>
      <c r="J92" s="103"/>
    </row>
    <row r="93" spans="1:10" s="80" customFormat="1" ht="11">
      <c r="A93" s="172" t="s">
        <v>226</v>
      </c>
      <c r="B93" s="172"/>
      <c r="C93" s="172"/>
      <c r="D93" s="172" t="s">
        <v>227</v>
      </c>
      <c r="E93" s="172"/>
      <c r="F93" s="172"/>
      <c r="G93" s="172" t="s">
        <v>228</v>
      </c>
      <c r="H93" s="172"/>
      <c r="I93" s="172"/>
      <c r="J93" s="104"/>
    </row>
    <row r="94" spans="1:10" s="80" customFormat="1" ht="11">
      <c r="A94" s="173" t="s">
        <v>229</v>
      </c>
      <c r="B94" s="173"/>
      <c r="C94" s="173"/>
      <c r="D94" s="174" t="s">
        <v>230</v>
      </c>
      <c r="E94" s="174"/>
      <c r="F94" s="174"/>
      <c r="G94" s="174" t="s">
        <v>231</v>
      </c>
      <c r="H94" s="174"/>
      <c r="I94" s="174"/>
      <c r="J94" s="105"/>
    </row>
  </sheetData>
  <mergeCells count="65">
    <mergeCell ref="B12:C12"/>
    <mergeCell ref="A2:I2"/>
    <mergeCell ref="A3:I3"/>
    <mergeCell ref="A4:I4"/>
    <mergeCell ref="A5:I5"/>
    <mergeCell ref="A6:C8"/>
    <mergeCell ref="D6:H6"/>
    <mergeCell ref="I6:I8"/>
    <mergeCell ref="D7:D8"/>
    <mergeCell ref="E7:E8"/>
    <mergeCell ref="F7:F8"/>
    <mergeCell ref="G7:G8"/>
    <mergeCell ref="H7:H8"/>
    <mergeCell ref="A9:C9"/>
    <mergeCell ref="A10:C10"/>
    <mergeCell ref="B11:C11"/>
    <mergeCell ref="A44:C44"/>
    <mergeCell ref="B13:C13"/>
    <mergeCell ref="B14:C14"/>
    <mergeCell ref="B15:C15"/>
    <mergeCell ref="B16:C16"/>
    <mergeCell ref="B17:C17"/>
    <mergeCell ref="B18:C18"/>
    <mergeCell ref="B30:C30"/>
    <mergeCell ref="B36:C36"/>
    <mergeCell ref="B37:C37"/>
    <mergeCell ref="B39:C39"/>
    <mergeCell ref="A43:C43"/>
    <mergeCell ref="B71:C71"/>
    <mergeCell ref="A45:C45"/>
    <mergeCell ref="A47:C47"/>
    <mergeCell ref="B48:C48"/>
    <mergeCell ref="B57:C57"/>
    <mergeCell ref="B62:C62"/>
    <mergeCell ref="B65:C65"/>
    <mergeCell ref="B66:C66"/>
    <mergeCell ref="B67:C67"/>
    <mergeCell ref="A68:C68"/>
    <mergeCell ref="B69:C69"/>
    <mergeCell ref="A70:C70"/>
    <mergeCell ref="B85:I85"/>
    <mergeCell ref="B72:C72"/>
    <mergeCell ref="A73:C73"/>
    <mergeCell ref="B74:C74"/>
    <mergeCell ref="B75:C75"/>
    <mergeCell ref="B76:C76"/>
    <mergeCell ref="B77:C77"/>
    <mergeCell ref="B78:C78"/>
    <mergeCell ref="B79:C79"/>
    <mergeCell ref="B82:I82"/>
    <mergeCell ref="B83:I83"/>
    <mergeCell ref="B84:I84"/>
    <mergeCell ref="B86:I86"/>
    <mergeCell ref="A89:C89"/>
    <mergeCell ref="D89:F89"/>
    <mergeCell ref="G89:I89"/>
    <mergeCell ref="A90:C90"/>
    <mergeCell ref="D90:F90"/>
    <mergeCell ref="G90:I90"/>
    <mergeCell ref="A93:C93"/>
    <mergeCell ref="D93:F93"/>
    <mergeCell ref="G93:I93"/>
    <mergeCell ref="A94:C94"/>
    <mergeCell ref="D94:F94"/>
    <mergeCell ref="G94:I94"/>
  </mergeCells>
  <printOptions horizontalCentered="1"/>
  <pageMargins left="0" right="0" top="0.39" bottom="0.39" header="0.31" footer="0.31"/>
  <pageSetup horizontalDpi="600" verticalDpi="600" orientation="portrait" scale="8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H350"/>
  <sheetViews>
    <sheetView zoomScale="110" zoomScaleNormal="110" zoomScalePageLayoutView="110" workbookViewId="0" topLeftCell="A1">
      <selection activeCell="G9" sqref="A5:G10"/>
    </sheetView>
  </sheetViews>
  <sheetFormatPr defaultColWidth="11.421875" defaultRowHeight="15"/>
  <cols>
    <col min="1" max="1" width="55.421875" style="48" customWidth="1"/>
    <col min="2" max="2" width="13.421875" style="48" customWidth="1"/>
    <col min="3" max="3" width="12.421875" style="48" customWidth="1"/>
    <col min="4" max="4" width="13.7109375" style="48" customWidth="1"/>
    <col min="5" max="5" width="13.421875" style="48" customWidth="1"/>
    <col min="6" max="6" width="13.28125" style="48" customWidth="1"/>
    <col min="7" max="7" width="13.421875" style="48" customWidth="1"/>
    <col min="8" max="16384" width="10.8515625" style="48" customWidth="1"/>
  </cols>
  <sheetData>
    <row r="1" spans="1:7" s="44" customFormat="1" ht="11.25" customHeight="1">
      <c r="A1" s="225" t="s">
        <v>232</v>
      </c>
      <c r="B1" s="225"/>
      <c r="C1" s="225"/>
      <c r="D1" s="225"/>
      <c r="E1" s="225"/>
      <c r="F1" s="225"/>
      <c r="G1" s="225"/>
    </row>
    <row r="2" spans="1:8" s="44" customFormat="1" ht="12" customHeight="1">
      <c r="A2" s="226" t="s">
        <v>53</v>
      </c>
      <c r="B2" s="226"/>
      <c r="C2" s="226"/>
      <c r="D2" s="226"/>
      <c r="E2" s="226"/>
      <c r="F2" s="226"/>
      <c r="G2" s="226"/>
      <c r="H2" s="45"/>
    </row>
    <row r="3" spans="1:8" s="44" customFormat="1" ht="12" customHeight="1">
      <c r="A3" s="226" t="s">
        <v>54</v>
      </c>
      <c r="B3" s="226"/>
      <c r="C3" s="226"/>
      <c r="D3" s="226"/>
      <c r="E3" s="226"/>
      <c r="F3" s="226"/>
      <c r="G3" s="226"/>
      <c r="H3" s="45"/>
    </row>
    <row r="4" spans="1:8" s="44" customFormat="1" ht="9" customHeight="1">
      <c r="A4" s="46"/>
      <c r="B4" s="46"/>
      <c r="C4" s="46"/>
      <c r="D4" s="46"/>
      <c r="E4" s="47"/>
      <c r="F4" s="47"/>
      <c r="G4" s="47"/>
      <c r="H4" s="45"/>
    </row>
    <row r="5" spans="1:7" ht="15">
      <c r="A5" s="227" t="s">
        <v>55</v>
      </c>
      <c r="B5" s="228"/>
      <c r="C5" s="228"/>
      <c r="D5" s="228"/>
      <c r="E5" s="228"/>
      <c r="F5" s="228"/>
      <c r="G5" s="229"/>
    </row>
    <row r="6" spans="1:7" ht="15">
      <c r="A6" s="230" t="s">
        <v>233</v>
      </c>
      <c r="B6" s="231"/>
      <c r="C6" s="231"/>
      <c r="D6" s="231"/>
      <c r="E6" s="231"/>
      <c r="F6" s="231"/>
      <c r="G6" s="232"/>
    </row>
    <row r="7" spans="1:7" ht="15">
      <c r="A7" s="230" t="s">
        <v>57</v>
      </c>
      <c r="B7" s="231"/>
      <c r="C7" s="231"/>
      <c r="D7" s="231"/>
      <c r="E7" s="231"/>
      <c r="F7" s="231"/>
      <c r="G7" s="232"/>
    </row>
    <row r="8" spans="1:7" ht="15">
      <c r="A8" s="219" t="s">
        <v>58</v>
      </c>
      <c r="B8" s="220"/>
      <c r="C8" s="220"/>
      <c r="D8" s="220"/>
      <c r="E8" s="220"/>
      <c r="F8" s="220"/>
      <c r="G8" s="221"/>
    </row>
    <row r="9" spans="1:7" ht="15">
      <c r="A9" s="222" t="s">
        <v>59</v>
      </c>
      <c r="B9" s="223" t="s">
        <v>60</v>
      </c>
      <c r="C9" s="223"/>
      <c r="D9" s="223"/>
      <c r="E9" s="223"/>
      <c r="F9" s="223"/>
      <c r="G9" s="224" t="s">
        <v>61</v>
      </c>
    </row>
    <row r="10" spans="1:7" ht="24">
      <c r="A10" s="222"/>
      <c r="B10" s="149" t="s">
        <v>62</v>
      </c>
      <c r="C10" s="150" t="s">
        <v>150</v>
      </c>
      <c r="D10" s="151" t="s">
        <v>151</v>
      </c>
      <c r="E10" s="150" t="s">
        <v>7</v>
      </c>
      <c r="F10" s="152" t="s">
        <v>24</v>
      </c>
      <c r="G10" s="224"/>
    </row>
    <row r="11" spans="1:8" s="58" customFormat="1" ht="15">
      <c r="A11" s="106" t="s">
        <v>234</v>
      </c>
      <c r="B11" s="107">
        <v>23301306521</v>
      </c>
      <c r="C11" s="108">
        <v>525705585.29000235</v>
      </c>
      <c r="D11" s="107">
        <v>23827012106.29001</v>
      </c>
      <c r="E11" s="108">
        <v>15300074195.270004</v>
      </c>
      <c r="F11" s="107">
        <v>14956079587.120008</v>
      </c>
      <c r="G11" s="109">
        <v>8526937911.020004</v>
      </c>
      <c r="H11" s="110"/>
    </row>
    <row r="12" spans="1:8" s="58" customFormat="1" ht="15">
      <c r="A12" s="111" t="s">
        <v>235</v>
      </c>
      <c r="B12" s="112">
        <v>17689747714.25</v>
      </c>
      <c r="C12" s="113">
        <v>478558848.9800009</v>
      </c>
      <c r="D12" s="112">
        <v>18168306563.23</v>
      </c>
      <c r="E12" s="113">
        <v>11412172761.669994</v>
      </c>
      <c r="F12" s="112">
        <v>11073297840.619997</v>
      </c>
      <c r="G12" s="114">
        <v>6756133801.560005</v>
      </c>
      <c r="H12" s="110"/>
    </row>
    <row r="13" spans="1:8" s="58" customFormat="1" ht="15">
      <c r="A13" s="115" t="s">
        <v>236</v>
      </c>
      <c r="B13" s="112">
        <v>17689747714.25</v>
      </c>
      <c r="C13" s="113">
        <v>478558848.9800009</v>
      </c>
      <c r="D13" s="112">
        <v>18168306563.23</v>
      </c>
      <c r="E13" s="113">
        <v>11412172761.669994</v>
      </c>
      <c r="F13" s="112">
        <v>11073297840.619997</v>
      </c>
      <c r="G13" s="114">
        <v>6756133801.560005</v>
      </c>
      <c r="H13" s="110"/>
    </row>
    <row r="14" spans="1:8" s="58" customFormat="1" ht="15">
      <c r="A14" s="116" t="s">
        <v>237</v>
      </c>
      <c r="B14" s="112">
        <v>17689747714.25</v>
      </c>
      <c r="C14" s="113">
        <v>478558848.9800009</v>
      </c>
      <c r="D14" s="112">
        <v>18168306563.23</v>
      </c>
      <c r="E14" s="113">
        <v>11412172761.669994</v>
      </c>
      <c r="F14" s="112">
        <v>11073297840.619997</v>
      </c>
      <c r="G14" s="114">
        <v>6756133801.560005</v>
      </c>
      <c r="H14" s="110"/>
    </row>
    <row r="15" spans="1:8" s="58" customFormat="1" ht="15">
      <c r="A15" s="117" t="s">
        <v>238</v>
      </c>
      <c r="B15" s="112">
        <v>16118862412.380001</v>
      </c>
      <c r="C15" s="113">
        <v>269712825.47000086</v>
      </c>
      <c r="D15" s="112">
        <v>16388575237.85</v>
      </c>
      <c r="E15" s="113">
        <v>10075204128.689997</v>
      </c>
      <c r="F15" s="112">
        <v>9767303369.589998</v>
      </c>
      <c r="G15" s="114">
        <v>6313371109.160002</v>
      </c>
      <c r="H15" s="110"/>
    </row>
    <row r="16" spans="1:8" s="58" customFormat="1" ht="15">
      <c r="A16" s="118" t="s">
        <v>239</v>
      </c>
      <c r="B16" s="112">
        <v>12033743450.109999</v>
      </c>
      <c r="C16" s="113">
        <v>70303213.21000086</v>
      </c>
      <c r="D16" s="112">
        <v>12104046663.319998</v>
      </c>
      <c r="E16" s="113">
        <v>7046809847.509997</v>
      </c>
      <c r="F16" s="112">
        <v>6745531816.76</v>
      </c>
      <c r="G16" s="114">
        <v>5057236815.81</v>
      </c>
      <c r="H16" s="110"/>
    </row>
    <row r="17" spans="1:8" ht="15">
      <c r="A17" s="119" t="s">
        <v>240</v>
      </c>
      <c r="B17" s="120">
        <v>332654104.2200002</v>
      </c>
      <c r="C17" s="121">
        <v>18502783.589999996</v>
      </c>
      <c r="D17" s="120">
        <v>351156887.8100002</v>
      </c>
      <c r="E17" s="121">
        <v>262155634.98000002</v>
      </c>
      <c r="F17" s="120">
        <v>252107061.9</v>
      </c>
      <c r="G17" s="122">
        <v>89001252.83</v>
      </c>
      <c r="H17" s="110"/>
    </row>
    <row r="18" spans="1:8" ht="15">
      <c r="A18" s="119" t="s">
        <v>241</v>
      </c>
      <c r="B18" s="120">
        <v>101998990.23999995</v>
      </c>
      <c r="C18" s="121">
        <v>-9884891.030000005</v>
      </c>
      <c r="D18" s="120">
        <v>92114099.20999998</v>
      </c>
      <c r="E18" s="121">
        <v>55740503.81999999</v>
      </c>
      <c r="F18" s="120">
        <v>52403186.13999999</v>
      </c>
      <c r="G18" s="122">
        <v>36373595.39</v>
      </c>
      <c r="H18" s="110"/>
    </row>
    <row r="19" spans="1:8" ht="15">
      <c r="A19" s="119" t="s">
        <v>242</v>
      </c>
      <c r="B19" s="120">
        <v>353262043.07</v>
      </c>
      <c r="C19" s="121">
        <v>-344907039.86999995</v>
      </c>
      <c r="D19" s="120">
        <v>8355003.2</v>
      </c>
      <c r="E19" s="121">
        <v>7585118.66</v>
      </c>
      <c r="F19" s="120">
        <v>6815651.08</v>
      </c>
      <c r="G19" s="122">
        <v>769884.54</v>
      </c>
      <c r="H19" s="110"/>
    </row>
    <row r="20" spans="1:8" ht="15">
      <c r="A20" s="119" t="s">
        <v>243</v>
      </c>
      <c r="B20" s="120">
        <v>390814668.35999995</v>
      </c>
      <c r="C20" s="121">
        <v>141546461.24999997</v>
      </c>
      <c r="D20" s="120">
        <v>532361129.61</v>
      </c>
      <c r="E20" s="121">
        <v>122487429.77</v>
      </c>
      <c r="F20" s="120">
        <v>107410396.58999996</v>
      </c>
      <c r="G20" s="122">
        <v>409873699.8400001</v>
      </c>
      <c r="H20" s="110"/>
    </row>
    <row r="21" spans="1:8" ht="15">
      <c r="A21" s="119" t="s">
        <v>244</v>
      </c>
      <c r="B21" s="120">
        <v>217302756.51</v>
      </c>
      <c r="C21" s="121">
        <v>-7785932.66</v>
      </c>
      <c r="D21" s="120">
        <v>209516823.85</v>
      </c>
      <c r="E21" s="121">
        <v>30000</v>
      </c>
      <c r="F21" s="120">
        <v>30000</v>
      </c>
      <c r="G21" s="122">
        <v>209486823.85</v>
      </c>
      <c r="H21" s="110"/>
    </row>
    <row r="22" spans="1:8" ht="15">
      <c r="A22" s="119" t="s">
        <v>245</v>
      </c>
      <c r="B22" s="120">
        <v>568573276.81</v>
      </c>
      <c r="C22" s="121">
        <v>1355643650.4500008</v>
      </c>
      <c r="D22" s="120">
        <v>1924216927.2599998</v>
      </c>
      <c r="E22" s="121">
        <v>1696490961.7600002</v>
      </c>
      <c r="F22" s="120">
        <v>1574667124.2299998</v>
      </c>
      <c r="G22" s="122">
        <v>227725965.50000003</v>
      </c>
      <c r="H22" s="110"/>
    </row>
    <row r="23" spans="1:8" ht="15">
      <c r="A23" s="119" t="s">
        <v>246</v>
      </c>
      <c r="B23" s="120">
        <v>161596859.88</v>
      </c>
      <c r="C23" s="121">
        <v>14011997.13000001</v>
      </c>
      <c r="D23" s="120">
        <v>175608857.01</v>
      </c>
      <c r="E23" s="121">
        <v>74525895.12</v>
      </c>
      <c r="F23" s="120">
        <v>70842099.92</v>
      </c>
      <c r="G23" s="122">
        <v>101082961.89</v>
      </c>
      <c r="H23" s="110"/>
    </row>
    <row r="24" spans="1:8" ht="15">
      <c r="A24" s="119" t="s">
        <v>247</v>
      </c>
      <c r="B24" s="120">
        <v>357180266.61</v>
      </c>
      <c r="C24" s="121">
        <v>-227965932.87999997</v>
      </c>
      <c r="D24" s="120">
        <v>129214333.73</v>
      </c>
      <c r="E24" s="121">
        <v>107466922.16</v>
      </c>
      <c r="F24" s="120">
        <v>82378936.66</v>
      </c>
      <c r="G24" s="122">
        <v>21747411.57</v>
      </c>
      <c r="H24" s="110"/>
    </row>
    <row r="25" spans="1:8" ht="15">
      <c r="A25" s="119" t="s">
        <v>248</v>
      </c>
      <c r="B25" s="120">
        <v>2759155197.169999</v>
      </c>
      <c r="C25" s="121">
        <v>-175423562.16000003</v>
      </c>
      <c r="D25" s="120">
        <v>2583731635.010001</v>
      </c>
      <c r="E25" s="121">
        <v>1325099033.67</v>
      </c>
      <c r="F25" s="120">
        <v>1322770490.61</v>
      </c>
      <c r="G25" s="122">
        <v>1258632601.3399997</v>
      </c>
      <c r="H25" s="110"/>
    </row>
    <row r="26" spans="1:8" ht="15">
      <c r="A26" s="119" t="s">
        <v>249</v>
      </c>
      <c r="B26" s="120">
        <v>3668827333.6499996</v>
      </c>
      <c r="C26" s="121">
        <v>-436015152.78000003</v>
      </c>
      <c r="D26" s="120">
        <v>3232812180.869999</v>
      </c>
      <c r="E26" s="121">
        <v>2485407110.2899995</v>
      </c>
      <c r="F26" s="120">
        <v>2450876399.64</v>
      </c>
      <c r="G26" s="122">
        <v>747405070.5799999</v>
      </c>
      <c r="H26" s="110"/>
    </row>
    <row r="27" spans="1:8" ht="15">
      <c r="A27" s="119" t="s">
        <v>250</v>
      </c>
      <c r="B27" s="120">
        <v>72121979.57000001</v>
      </c>
      <c r="C27" s="121">
        <v>10487484.949999996</v>
      </c>
      <c r="D27" s="120">
        <v>82609464.52000001</v>
      </c>
      <c r="E27" s="121">
        <v>31637384.83000001</v>
      </c>
      <c r="F27" s="120">
        <v>31328294.01000001</v>
      </c>
      <c r="G27" s="122">
        <v>50972079.69</v>
      </c>
      <c r="H27" s="110"/>
    </row>
    <row r="28" spans="1:8" ht="15">
      <c r="A28" s="119" t="s">
        <v>251</v>
      </c>
      <c r="B28" s="120">
        <v>1394337586.6499996</v>
      </c>
      <c r="C28" s="121">
        <v>-181346520.79</v>
      </c>
      <c r="D28" s="120">
        <v>1212991065.86</v>
      </c>
      <c r="E28" s="121">
        <v>269140655.59000003</v>
      </c>
      <c r="F28" s="120">
        <v>222357517.75000003</v>
      </c>
      <c r="G28" s="122">
        <v>943850410.2699997</v>
      </c>
      <c r="H28" s="110"/>
    </row>
    <row r="29" spans="1:8" ht="15">
      <c r="A29" s="119" t="s">
        <v>252</v>
      </c>
      <c r="B29" s="120">
        <v>91831258.34</v>
      </c>
      <c r="C29" s="121">
        <v>45089304.39</v>
      </c>
      <c r="D29" s="120">
        <v>136920562.73000002</v>
      </c>
      <c r="E29" s="121">
        <v>27702745.53</v>
      </c>
      <c r="F29" s="120">
        <v>26876898.61</v>
      </c>
      <c r="G29" s="122">
        <v>109217817.2</v>
      </c>
      <c r="H29" s="110"/>
    </row>
    <row r="30" spans="1:8" ht="15">
      <c r="A30" s="119" t="s">
        <v>253</v>
      </c>
      <c r="B30" s="120">
        <v>191876502.10000002</v>
      </c>
      <c r="C30" s="121">
        <v>-5489265.059999999</v>
      </c>
      <c r="D30" s="120">
        <v>186387237.04000002</v>
      </c>
      <c r="E30" s="121">
        <v>91439210.5</v>
      </c>
      <c r="F30" s="120">
        <v>72223132.12</v>
      </c>
      <c r="G30" s="122">
        <v>94948026.53999999</v>
      </c>
      <c r="H30" s="110"/>
    </row>
    <row r="31" spans="1:8" ht="15">
      <c r="A31" s="119" t="s">
        <v>254</v>
      </c>
      <c r="B31" s="120">
        <v>398272337.02</v>
      </c>
      <c r="C31" s="121">
        <v>-8948353.38000001</v>
      </c>
      <c r="D31" s="120">
        <v>389323983.64000005</v>
      </c>
      <c r="E31" s="121">
        <v>51309092.26</v>
      </c>
      <c r="F31" s="120">
        <v>41177221.22999999</v>
      </c>
      <c r="G31" s="122">
        <v>338014891.38</v>
      </c>
      <c r="H31" s="110"/>
    </row>
    <row r="32" spans="1:8" ht="15">
      <c r="A32" s="119" t="s">
        <v>255</v>
      </c>
      <c r="B32" s="120">
        <v>70012228.73</v>
      </c>
      <c r="C32" s="121">
        <v>-3528662.2700000005</v>
      </c>
      <c r="D32" s="120">
        <v>66483566.46</v>
      </c>
      <c r="E32" s="121">
        <v>28468827.410000004</v>
      </c>
      <c r="F32" s="120">
        <v>28077182.410000004</v>
      </c>
      <c r="G32" s="122">
        <v>38014739.05</v>
      </c>
      <c r="H32" s="110"/>
    </row>
    <row r="33" spans="1:8" ht="15">
      <c r="A33" s="119" t="s">
        <v>256</v>
      </c>
      <c r="B33" s="120">
        <v>54780882.34</v>
      </c>
      <c r="C33" s="121">
        <v>-8394346.059999999</v>
      </c>
      <c r="D33" s="120">
        <v>46386536.28</v>
      </c>
      <c r="E33" s="121">
        <v>16964467.07</v>
      </c>
      <c r="F33" s="120">
        <v>16440412.709999997</v>
      </c>
      <c r="G33" s="122">
        <v>29422069.21</v>
      </c>
      <c r="H33" s="110"/>
    </row>
    <row r="34" spans="1:8" ht="15">
      <c r="A34" s="119" t="s">
        <v>257</v>
      </c>
      <c r="B34" s="120">
        <v>136926050.32</v>
      </c>
      <c r="C34" s="121">
        <v>-52240672.690000005</v>
      </c>
      <c r="D34" s="120">
        <v>84685377.63</v>
      </c>
      <c r="E34" s="121">
        <v>26806913.53000001</v>
      </c>
      <c r="F34" s="120">
        <v>26267345.33000001</v>
      </c>
      <c r="G34" s="122">
        <v>57878464.1</v>
      </c>
      <c r="H34" s="110"/>
    </row>
    <row r="35" spans="1:8" ht="15">
      <c r="A35" s="119" t="s">
        <v>258</v>
      </c>
      <c r="B35" s="120">
        <v>42982787.22</v>
      </c>
      <c r="C35" s="121">
        <v>-2809781.070000001</v>
      </c>
      <c r="D35" s="120">
        <v>40173006.150000006</v>
      </c>
      <c r="E35" s="121">
        <v>14442801.950000001</v>
      </c>
      <c r="F35" s="120">
        <v>14215589.270000001</v>
      </c>
      <c r="G35" s="122">
        <v>25730204.2</v>
      </c>
      <c r="H35" s="110"/>
    </row>
    <row r="36" spans="1:8" ht="15">
      <c r="A36" s="119" t="s">
        <v>259</v>
      </c>
      <c r="B36" s="120">
        <v>44269344.37</v>
      </c>
      <c r="C36" s="121">
        <v>-7665141.509999998</v>
      </c>
      <c r="D36" s="120">
        <v>36604202.86</v>
      </c>
      <c r="E36" s="121">
        <v>8425210.62</v>
      </c>
      <c r="F36" s="120">
        <v>8129030.14</v>
      </c>
      <c r="G36" s="122">
        <v>28178992.240000002</v>
      </c>
      <c r="H36" s="110"/>
    </row>
    <row r="37" spans="1:8" ht="15">
      <c r="A37" s="119" t="s">
        <v>260</v>
      </c>
      <c r="B37" s="120">
        <v>73254816.25</v>
      </c>
      <c r="C37" s="121">
        <v>31929976.980000008</v>
      </c>
      <c r="D37" s="120">
        <v>105184793.23000002</v>
      </c>
      <c r="E37" s="121">
        <v>65768270.86</v>
      </c>
      <c r="F37" s="120">
        <v>65693345.86</v>
      </c>
      <c r="G37" s="122">
        <v>39416522.370000005</v>
      </c>
      <c r="H37" s="110"/>
    </row>
    <row r="38" spans="1:8" ht="15">
      <c r="A38" s="119" t="s">
        <v>261</v>
      </c>
      <c r="B38" s="120">
        <v>310701730.99000007</v>
      </c>
      <c r="C38" s="121">
        <v>-36629776.31999999</v>
      </c>
      <c r="D38" s="120">
        <v>274071954.67</v>
      </c>
      <c r="E38" s="121">
        <v>157317634.83999997</v>
      </c>
      <c r="F38" s="120">
        <v>157317634.83999997</v>
      </c>
      <c r="G38" s="122">
        <v>116754319.83000001</v>
      </c>
      <c r="H38" s="110"/>
    </row>
    <row r="39" spans="1:8" ht="15">
      <c r="A39" s="119" t="s">
        <v>262</v>
      </c>
      <c r="B39" s="120">
        <v>126512921.65</v>
      </c>
      <c r="C39" s="121">
        <v>-8661460.229999999</v>
      </c>
      <c r="D39" s="120">
        <v>117851461.41999999</v>
      </c>
      <c r="E39" s="121">
        <v>67895297.2</v>
      </c>
      <c r="F39" s="120">
        <v>67711112.4</v>
      </c>
      <c r="G39" s="122">
        <v>49956164.21999999</v>
      </c>
      <c r="H39" s="110"/>
    </row>
    <row r="40" spans="1:8" ht="15">
      <c r="A40" s="119" t="s">
        <v>263</v>
      </c>
      <c r="B40" s="120">
        <v>18607920.52</v>
      </c>
      <c r="C40" s="121">
        <v>-733146.18</v>
      </c>
      <c r="D40" s="120">
        <v>17874774.339999996</v>
      </c>
      <c r="E40" s="121">
        <v>14208962.789999997</v>
      </c>
      <c r="F40" s="120">
        <v>10776371.989999996</v>
      </c>
      <c r="G40" s="122">
        <v>3665811.55</v>
      </c>
      <c r="H40" s="110"/>
    </row>
    <row r="41" spans="1:8" ht="15">
      <c r="A41" s="119" t="s">
        <v>264</v>
      </c>
      <c r="B41" s="120">
        <v>11591110.839999998</v>
      </c>
      <c r="C41" s="121">
        <v>-124014.2900000005</v>
      </c>
      <c r="D41" s="120">
        <v>11467096.550000004</v>
      </c>
      <c r="E41" s="121">
        <v>9661276.230000002</v>
      </c>
      <c r="F41" s="120">
        <v>9064260.770000003</v>
      </c>
      <c r="G41" s="122">
        <v>1805820.32</v>
      </c>
      <c r="H41" s="110"/>
    </row>
    <row r="42" spans="1:8" ht="15">
      <c r="A42" s="119" t="s">
        <v>265</v>
      </c>
      <c r="B42" s="120">
        <v>5382879.4</v>
      </c>
      <c r="C42" s="121">
        <v>179454.61999999994</v>
      </c>
      <c r="D42" s="120">
        <v>5562334.0200000005</v>
      </c>
      <c r="E42" s="121">
        <v>3604915.86</v>
      </c>
      <c r="F42" s="120">
        <v>3563155.86</v>
      </c>
      <c r="G42" s="122">
        <v>1957418.1600000001</v>
      </c>
      <c r="H42" s="110"/>
    </row>
    <row r="43" spans="1:8" ht="23" customHeight="1">
      <c r="A43" s="123" t="s">
        <v>266</v>
      </c>
      <c r="B43" s="120">
        <v>12523896.450000001</v>
      </c>
      <c r="C43" s="121">
        <v>2121942.480000001</v>
      </c>
      <c r="D43" s="120">
        <v>14645838.929999998</v>
      </c>
      <c r="E43" s="121">
        <v>9156139.679999998</v>
      </c>
      <c r="F43" s="120">
        <v>9156139.679999998</v>
      </c>
      <c r="G43" s="122">
        <v>5489699.25</v>
      </c>
      <c r="H43" s="110"/>
    </row>
    <row r="44" spans="1:8" ht="15">
      <c r="A44" s="119" t="s">
        <v>267</v>
      </c>
      <c r="B44" s="120">
        <v>33671611.58</v>
      </c>
      <c r="C44" s="121">
        <v>-20814681.110000003</v>
      </c>
      <c r="D44" s="120">
        <v>12856930.469999999</v>
      </c>
      <c r="E44" s="121">
        <v>4447715.41</v>
      </c>
      <c r="F44" s="120">
        <v>3573241.289999999</v>
      </c>
      <c r="G44" s="122">
        <v>8409215.06</v>
      </c>
      <c r="H44" s="110"/>
    </row>
    <row r="45" spans="1:8" ht="15">
      <c r="A45" s="119" t="s">
        <v>268</v>
      </c>
      <c r="B45" s="120">
        <v>32720109.25</v>
      </c>
      <c r="C45" s="121">
        <v>-9841510.290000001</v>
      </c>
      <c r="D45" s="120">
        <v>22878598.959999997</v>
      </c>
      <c r="E45" s="121">
        <v>11423715.119999997</v>
      </c>
      <c r="F45" s="120">
        <v>11282583.719999997</v>
      </c>
      <c r="G45" s="122">
        <v>11454883.84</v>
      </c>
      <c r="H45" s="110"/>
    </row>
    <row r="46" spans="1:8" ht="15">
      <c r="A46" s="119"/>
      <c r="B46" s="120"/>
      <c r="C46" s="121"/>
      <c r="D46" s="120"/>
      <c r="E46" s="121"/>
      <c r="F46" s="120"/>
      <c r="G46" s="122"/>
      <c r="H46" s="110"/>
    </row>
    <row r="47" spans="1:8" ht="15">
      <c r="A47" s="118" t="s">
        <v>269</v>
      </c>
      <c r="B47" s="112">
        <v>679201685.86</v>
      </c>
      <c r="C47" s="113">
        <v>4543321.01</v>
      </c>
      <c r="D47" s="112">
        <v>683745006.87</v>
      </c>
      <c r="E47" s="113">
        <v>511983073.98</v>
      </c>
      <c r="F47" s="112">
        <v>511983073.98</v>
      </c>
      <c r="G47" s="114">
        <v>171761932.89000002</v>
      </c>
      <c r="H47" s="110"/>
    </row>
    <row r="48" spans="1:8" s="58" customFormat="1" ht="15">
      <c r="A48" s="119" t="s">
        <v>270</v>
      </c>
      <c r="B48" s="120">
        <v>542959316.24</v>
      </c>
      <c r="C48" s="121">
        <v>0</v>
      </c>
      <c r="D48" s="120">
        <v>542959316.24</v>
      </c>
      <c r="E48" s="121">
        <v>404240026.24</v>
      </c>
      <c r="F48" s="120">
        <v>404240026.24</v>
      </c>
      <c r="G48" s="122">
        <v>138719290</v>
      </c>
      <c r="H48" s="110"/>
    </row>
    <row r="49" spans="1:8" ht="15">
      <c r="A49" s="119" t="s">
        <v>271</v>
      </c>
      <c r="B49" s="120">
        <v>136242369.62</v>
      </c>
      <c r="C49" s="121">
        <v>4543321.01</v>
      </c>
      <c r="D49" s="120">
        <v>140785690.63</v>
      </c>
      <c r="E49" s="121">
        <v>107743047.74</v>
      </c>
      <c r="F49" s="120">
        <v>107743047.74</v>
      </c>
      <c r="G49" s="122">
        <v>33042642.890000008</v>
      </c>
      <c r="H49" s="110"/>
    </row>
    <row r="50" spans="1:8" ht="15">
      <c r="A50" s="119"/>
      <c r="B50" s="120"/>
      <c r="C50" s="121"/>
      <c r="D50" s="120"/>
      <c r="E50" s="121"/>
      <c r="F50" s="120"/>
      <c r="G50" s="122"/>
      <c r="H50" s="110"/>
    </row>
    <row r="51" spans="1:8" ht="15">
      <c r="A51" s="118" t="s">
        <v>272</v>
      </c>
      <c r="B51" s="112">
        <v>822732744.38</v>
      </c>
      <c r="C51" s="113">
        <v>29437624.35</v>
      </c>
      <c r="D51" s="112">
        <v>852170368.73</v>
      </c>
      <c r="E51" s="113">
        <v>619713466.3</v>
      </c>
      <c r="F51" s="112">
        <v>613513690.3</v>
      </c>
      <c r="G51" s="114">
        <v>232456902.43000004</v>
      </c>
      <c r="H51" s="110"/>
    </row>
    <row r="52" spans="1:8" s="58" customFormat="1" ht="15">
      <c r="A52" s="119" t="s">
        <v>273</v>
      </c>
      <c r="B52" s="120">
        <v>822732744.38</v>
      </c>
      <c r="C52" s="121">
        <v>29437624.35</v>
      </c>
      <c r="D52" s="120">
        <v>852170368.73</v>
      </c>
      <c r="E52" s="121">
        <v>619713466.3</v>
      </c>
      <c r="F52" s="120">
        <v>613513690.3</v>
      </c>
      <c r="G52" s="122">
        <v>232456902.43000004</v>
      </c>
      <c r="H52" s="110"/>
    </row>
    <row r="53" spans="1:8" ht="15">
      <c r="A53" s="119"/>
      <c r="B53" s="120"/>
      <c r="C53" s="121"/>
      <c r="D53" s="120"/>
      <c r="E53" s="121"/>
      <c r="F53" s="120"/>
      <c r="G53" s="122"/>
      <c r="H53" s="110"/>
    </row>
    <row r="54" spans="1:8" ht="15">
      <c r="A54" s="118" t="s">
        <v>274</v>
      </c>
      <c r="B54" s="112">
        <v>2583184532.03</v>
      </c>
      <c r="C54" s="113">
        <v>165428666.89999998</v>
      </c>
      <c r="D54" s="112">
        <v>2748613198.93</v>
      </c>
      <c r="E54" s="113">
        <v>1896697740.9</v>
      </c>
      <c r="F54" s="112">
        <v>1896274788.55</v>
      </c>
      <c r="G54" s="114">
        <v>851915458.0299999</v>
      </c>
      <c r="H54" s="110"/>
    </row>
    <row r="55" spans="1:8" s="58" customFormat="1" ht="15">
      <c r="A55" s="119" t="s">
        <v>275</v>
      </c>
      <c r="B55" s="120">
        <v>82340404.62</v>
      </c>
      <c r="C55" s="121">
        <v>3430850.000000001</v>
      </c>
      <c r="D55" s="120">
        <v>85771254.62</v>
      </c>
      <c r="E55" s="121">
        <v>61755300</v>
      </c>
      <c r="F55" s="120">
        <v>61755300</v>
      </c>
      <c r="G55" s="122">
        <v>24015954.620000005</v>
      </c>
      <c r="H55" s="110"/>
    </row>
    <row r="56" spans="1:8" ht="15">
      <c r="A56" s="119" t="s">
        <v>276</v>
      </c>
      <c r="B56" s="120">
        <v>1300262374.11</v>
      </c>
      <c r="C56" s="121">
        <v>114932973.22999997</v>
      </c>
      <c r="D56" s="120">
        <v>1415195347.3400002</v>
      </c>
      <c r="E56" s="121">
        <v>955109819.45</v>
      </c>
      <c r="F56" s="120">
        <v>955024819.45</v>
      </c>
      <c r="G56" s="122">
        <v>460085527.8899999</v>
      </c>
      <c r="H56" s="110"/>
    </row>
    <row r="57" spans="1:8" ht="23" customHeight="1">
      <c r="A57" s="123" t="s">
        <v>277</v>
      </c>
      <c r="B57" s="120">
        <v>15348159.38</v>
      </c>
      <c r="C57" s="121">
        <v>493677.32</v>
      </c>
      <c r="D57" s="120">
        <v>15841836.700000001</v>
      </c>
      <c r="E57" s="121">
        <v>9891104.93</v>
      </c>
      <c r="F57" s="120">
        <v>9891104.93</v>
      </c>
      <c r="G57" s="122">
        <v>5950731.770000001</v>
      </c>
      <c r="H57" s="110"/>
    </row>
    <row r="58" spans="1:8" ht="15">
      <c r="A58" s="119" t="s">
        <v>278</v>
      </c>
      <c r="B58" s="120">
        <v>290917489.76</v>
      </c>
      <c r="C58" s="121">
        <v>5917137.08</v>
      </c>
      <c r="D58" s="120">
        <v>296834626.84</v>
      </c>
      <c r="E58" s="121">
        <v>202601816.88</v>
      </c>
      <c r="F58" s="120">
        <v>202601816.88</v>
      </c>
      <c r="G58" s="122">
        <v>94232809.96</v>
      </c>
      <c r="H58" s="110"/>
    </row>
    <row r="59" spans="1:8" s="58" customFormat="1" ht="15">
      <c r="A59" s="119" t="s">
        <v>279</v>
      </c>
      <c r="B59" s="120">
        <v>100896886.87</v>
      </c>
      <c r="C59" s="121">
        <v>9048586</v>
      </c>
      <c r="D59" s="120">
        <v>109945472.86999999</v>
      </c>
      <c r="E59" s="121">
        <v>74144548.2</v>
      </c>
      <c r="F59" s="120">
        <v>73806595.85000001</v>
      </c>
      <c r="G59" s="122">
        <v>35800924.67</v>
      </c>
      <c r="H59" s="110"/>
    </row>
    <row r="60" spans="1:8" s="58" customFormat="1" ht="15">
      <c r="A60" s="119" t="s">
        <v>280</v>
      </c>
      <c r="B60" s="120">
        <v>93071314.53</v>
      </c>
      <c r="C60" s="121">
        <v>2424280.66</v>
      </c>
      <c r="D60" s="120">
        <v>95495595.19</v>
      </c>
      <c r="E60" s="121">
        <v>67934224.46</v>
      </c>
      <c r="F60" s="120">
        <v>67934224.46</v>
      </c>
      <c r="G60" s="122">
        <v>27561370.730000008</v>
      </c>
      <c r="H60" s="110"/>
    </row>
    <row r="61" spans="1:8" ht="15">
      <c r="A61" s="119" t="s">
        <v>281</v>
      </c>
      <c r="B61" s="120">
        <v>700347902.76</v>
      </c>
      <c r="C61" s="121">
        <v>29181162.61</v>
      </c>
      <c r="D61" s="120">
        <v>729529065.37</v>
      </c>
      <c r="E61" s="121">
        <v>525260926.98</v>
      </c>
      <c r="F61" s="120">
        <v>525260926.98</v>
      </c>
      <c r="G61" s="122">
        <v>204268138.39</v>
      </c>
      <c r="H61" s="110"/>
    </row>
    <row r="62" spans="1:8" ht="15">
      <c r="A62" s="119"/>
      <c r="B62" s="120"/>
      <c r="C62" s="121"/>
      <c r="D62" s="120"/>
      <c r="E62" s="121"/>
      <c r="F62" s="120"/>
      <c r="G62" s="122"/>
      <c r="H62" s="110"/>
    </row>
    <row r="63" spans="1:8" ht="23" customHeight="1">
      <c r="A63" s="124" t="s">
        <v>282</v>
      </c>
      <c r="B63" s="112">
        <v>1570885301.8700004</v>
      </c>
      <c r="C63" s="113">
        <v>208846023.51</v>
      </c>
      <c r="D63" s="112">
        <v>1779731325.3800006</v>
      </c>
      <c r="E63" s="113">
        <v>1336968632.9799998</v>
      </c>
      <c r="F63" s="112">
        <v>1305994471.0299997</v>
      </c>
      <c r="G63" s="114">
        <v>442762692.40000004</v>
      </c>
      <c r="H63" s="110"/>
    </row>
    <row r="64" spans="1:8" ht="15">
      <c r="A64" s="118" t="s">
        <v>283</v>
      </c>
      <c r="B64" s="112">
        <v>1570885301.8700004</v>
      </c>
      <c r="C64" s="113">
        <v>208846023.51</v>
      </c>
      <c r="D64" s="112">
        <v>1779731325.3800006</v>
      </c>
      <c r="E64" s="113">
        <v>1336968632.9799998</v>
      </c>
      <c r="F64" s="112">
        <v>1305994471.0299997</v>
      </c>
      <c r="G64" s="114">
        <v>442762692.40000004</v>
      </c>
      <c r="H64" s="110"/>
    </row>
    <row r="65" spans="1:8" s="58" customFormat="1" ht="15">
      <c r="A65" s="119" t="s">
        <v>284</v>
      </c>
      <c r="B65" s="120">
        <v>47508044.260000005</v>
      </c>
      <c r="C65" s="121">
        <v>2738357.9000000013</v>
      </c>
      <c r="D65" s="120">
        <v>50246402.160000004</v>
      </c>
      <c r="E65" s="121">
        <v>32452403.830000002</v>
      </c>
      <c r="F65" s="120">
        <v>32452403.830000002</v>
      </c>
      <c r="G65" s="122">
        <v>17793998.33</v>
      </c>
      <c r="H65" s="110"/>
    </row>
    <row r="66" spans="1:8" s="58" customFormat="1" ht="15">
      <c r="A66" s="119" t="s">
        <v>285</v>
      </c>
      <c r="B66" s="120">
        <v>25909042.53</v>
      </c>
      <c r="C66" s="121">
        <v>8.003553375601768E-10</v>
      </c>
      <c r="D66" s="120">
        <v>25909042.53</v>
      </c>
      <c r="E66" s="121">
        <v>17879368.49</v>
      </c>
      <c r="F66" s="120">
        <v>17879368.49</v>
      </c>
      <c r="G66" s="122">
        <v>8029674.040000002</v>
      </c>
      <c r="H66" s="110"/>
    </row>
    <row r="67" spans="1:8" ht="15">
      <c r="A67" s="125" t="s">
        <v>286</v>
      </c>
      <c r="B67" s="126">
        <v>26101451.759999998</v>
      </c>
      <c r="C67" s="127">
        <v>-6.83940015733242E-10</v>
      </c>
      <c r="D67" s="126">
        <v>26101451.759999998</v>
      </c>
      <c r="E67" s="127">
        <v>17099161.7</v>
      </c>
      <c r="F67" s="126">
        <v>17099161.7</v>
      </c>
      <c r="G67" s="128">
        <v>9002290.059999999</v>
      </c>
      <c r="H67" s="110"/>
    </row>
    <row r="68" spans="1:8" ht="15">
      <c r="A68" s="119" t="s">
        <v>287</v>
      </c>
      <c r="B68" s="120">
        <v>8902619.850000001</v>
      </c>
      <c r="C68" s="121">
        <v>-3.5015546018257737E-10</v>
      </c>
      <c r="D68" s="120">
        <v>8902619.850000001</v>
      </c>
      <c r="E68" s="121">
        <v>6998722.280000001</v>
      </c>
      <c r="F68" s="120">
        <v>6998722.280000001</v>
      </c>
      <c r="G68" s="122">
        <v>1903897.5699999998</v>
      </c>
      <c r="H68" s="110"/>
    </row>
    <row r="69" spans="1:8" ht="15">
      <c r="A69" s="119" t="s">
        <v>288</v>
      </c>
      <c r="B69" s="120">
        <v>35142295.18</v>
      </c>
      <c r="C69" s="121">
        <v>51999.9999999961</v>
      </c>
      <c r="D69" s="120">
        <v>35194295.18</v>
      </c>
      <c r="E69" s="121">
        <v>26134601.009999998</v>
      </c>
      <c r="F69" s="120">
        <v>26134601.009999998</v>
      </c>
      <c r="G69" s="122">
        <v>9059694.17</v>
      </c>
      <c r="H69" s="110"/>
    </row>
    <row r="70" spans="1:8" ht="15">
      <c r="A70" s="119" t="s">
        <v>289</v>
      </c>
      <c r="B70" s="120">
        <v>25713291.26</v>
      </c>
      <c r="C70" s="121">
        <v>1681245.6500000034</v>
      </c>
      <c r="D70" s="120">
        <v>27394536.909999996</v>
      </c>
      <c r="E70" s="121">
        <v>27238991.57</v>
      </c>
      <c r="F70" s="120">
        <v>27238991.57</v>
      </c>
      <c r="G70" s="122">
        <v>155545.34000000005</v>
      </c>
      <c r="H70" s="110"/>
    </row>
    <row r="71" spans="1:8" ht="15">
      <c r="A71" s="119" t="s">
        <v>290</v>
      </c>
      <c r="B71" s="120">
        <v>4064065.7699999996</v>
      </c>
      <c r="C71" s="121">
        <v>-9.458744898438454E-11</v>
      </c>
      <c r="D71" s="120">
        <v>4064065.7699999996</v>
      </c>
      <c r="E71" s="121">
        <v>2610570.19</v>
      </c>
      <c r="F71" s="120">
        <v>2610570.19</v>
      </c>
      <c r="G71" s="122">
        <v>1453495.5800000003</v>
      </c>
      <c r="H71" s="110"/>
    </row>
    <row r="72" spans="1:8" ht="15">
      <c r="A72" s="119" t="s">
        <v>291</v>
      </c>
      <c r="B72" s="120">
        <v>6032062.7700000005</v>
      </c>
      <c r="C72" s="121">
        <v>-6.239133654162288E-10</v>
      </c>
      <c r="D72" s="120">
        <v>6032062.7700000005</v>
      </c>
      <c r="E72" s="121">
        <v>5195282.4399999995</v>
      </c>
      <c r="F72" s="120">
        <v>5195282.4399999995</v>
      </c>
      <c r="G72" s="122">
        <v>836780.3300000007</v>
      </c>
      <c r="H72" s="110"/>
    </row>
    <row r="73" spans="1:8" ht="15">
      <c r="A73" s="119" t="s">
        <v>292</v>
      </c>
      <c r="B73" s="120">
        <v>26000000</v>
      </c>
      <c r="C73" s="121">
        <v>47937016.97</v>
      </c>
      <c r="D73" s="120">
        <v>73937016.97</v>
      </c>
      <c r="E73" s="121">
        <v>68782393.48</v>
      </c>
      <c r="F73" s="120">
        <v>68182393.48</v>
      </c>
      <c r="G73" s="122">
        <v>5154623.49</v>
      </c>
      <c r="H73" s="110"/>
    </row>
    <row r="74" spans="1:8" ht="15">
      <c r="A74" s="119" t="s">
        <v>293</v>
      </c>
      <c r="B74" s="120">
        <v>15000000</v>
      </c>
      <c r="C74" s="121">
        <v>1281740.37</v>
      </c>
      <c r="D74" s="120">
        <v>16281740.37</v>
      </c>
      <c r="E74" s="121">
        <v>9780000</v>
      </c>
      <c r="F74" s="120">
        <v>9280000</v>
      </c>
      <c r="G74" s="122">
        <v>6501740.37</v>
      </c>
      <c r="H74" s="110"/>
    </row>
    <row r="75" spans="1:8" ht="15">
      <c r="A75" s="119" t="s">
        <v>294</v>
      </c>
      <c r="B75" s="120">
        <v>306240647.07000005</v>
      </c>
      <c r="C75" s="121">
        <v>19202717.799999997</v>
      </c>
      <c r="D75" s="120">
        <v>325443364.87000006</v>
      </c>
      <c r="E75" s="121">
        <v>233554631.86000004</v>
      </c>
      <c r="F75" s="120">
        <v>226205731.75000003</v>
      </c>
      <c r="G75" s="122">
        <v>91888733.00999999</v>
      </c>
      <c r="H75" s="110"/>
    </row>
    <row r="76" spans="1:8" ht="15">
      <c r="A76" s="119" t="s">
        <v>295</v>
      </c>
      <c r="B76" s="120">
        <v>11519675.66</v>
      </c>
      <c r="C76" s="121">
        <v>12992899.46</v>
      </c>
      <c r="D76" s="120">
        <v>24512575.119999997</v>
      </c>
      <c r="E76" s="121">
        <v>21437874.33</v>
      </c>
      <c r="F76" s="120">
        <v>13502045.870000001</v>
      </c>
      <c r="G76" s="122">
        <v>3074700.7900000014</v>
      </c>
      <c r="H76" s="110"/>
    </row>
    <row r="77" spans="1:8" ht="23" customHeight="1">
      <c r="A77" s="119" t="s">
        <v>296</v>
      </c>
      <c r="B77" s="120">
        <v>48451489.30000001</v>
      </c>
      <c r="C77" s="121">
        <v>13367742.91</v>
      </c>
      <c r="D77" s="120">
        <v>61819232.20999999</v>
      </c>
      <c r="E77" s="121">
        <v>53945490.95999999</v>
      </c>
      <c r="F77" s="120">
        <v>47128915.57999998</v>
      </c>
      <c r="G77" s="122">
        <v>7873741.249999997</v>
      </c>
      <c r="H77" s="110"/>
    </row>
    <row r="78" spans="1:8" ht="15">
      <c r="A78" s="119" t="s">
        <v>297</v>
      </c>
      <c r="B78" s="120">
        <v>84484812.06</v>
      </c>
      <c r="C78" s="121">
        <v>-16455168.569999998</v>
      </c>
      <c r="D78" s="120">
        <v>68029643.49</v>
      </c>
      <c r="E78" s="121">
        <v>54343920.96999999</v>
      </c>
      <c r="F78" s="120">
        <v>54343920.96999999</v>
      </c>
      <c r="G78" s="122">
        <v>13685722.520000001</v>
      </c>
      <c r="H78" s="110"/>
    </row>
    <row r="79" spans="1:8" ht="15">
      <c r="A79" s="119" t="s">
        <v>298</v>
      </c>
      <c r="B79" s="120">
        <v>28339610.42</v>
      </c>
      <c r="C79" s="121">
        <v>5194003.640000001</v>
      </c>
      <c r="D79" s="120">
        <v>33533614.06</v>
      </c>
      <c r="E79" s="121">
        <v>27098187.380000003</v>
      </c>
      <c r="F79" s="120">
        <v>27098187.380000003</v>
      </c>
      <c r="G79" s="122">
        <v>6435426.68</v>
      </c>
      <c r="H79" s="110"/>
    </row>
    <row r="80" spans="1:8" ht="15">
      <c r="A80" s="119" t="s">
        <v>299</v>
      </c>
      <c r="B80" s="120">
        <v>4613808.319999999</v>
      </c>
      <c r="C80" s="121">
        <v>-2.9103830456733704E-11</v>
      </c>
      <c r="D80" s="120">
        <v>4613808.319999999</v>
      </c>
      <c r="E80" s="121">
        <v>3459111.05</v>
      </c>
      <c r="F80" s="120">
        <v>3459111.05</v>
      </c>
      <c r="G80" s="122">
        <v>1154697.27</v>
      </c>
      <c r="H80" s="110"/>
    </row>
    <row r="81" spans="1:8" ht="15">
      <c r="A81" s="119" t="s">
        <v>300</v>
      </c>
      <c r="B81" s="120">
        <v>7700597.840000001</v>
      </c>
      <c r="C81" s="121">
        <v>-7.639755494892597E-11</v>
      </c>
      <c r="D81" s="120">
        <v>7700597.84</v>
      </c>
      <c r="E81" s="121">
        <v>5237941.339999999</v>
      </c>
      <c r="F81" s="120">
        <v>3815083.34</v>
      </c>
      <c r="G81" s="122">
        <v>2462656.5000000005</v>
      </c>
      <c r="H81" s="110"/>
    </row>
    <row r="82" spans="1:8" ht="15">
      <c r="A82" s="119" t="s">
        <v>301</v>
      </c>
      <c r="B82" s="120">
        <v>5545129.5600000005</v>
      </c>
      <c r="C82" s="121">
        <v>-5.820766091346741E-11</v>
      </c>
      <c r="D82" s="120">
        <v>5545129.5600000005</v>
      </c>
      <c r="E82" s="121">
        <v>3649714.7199999997</v>
      </c>
      <c r="F82" s="120">
        <v>3649714.7199999997</v>
      </c>
      <c r="G82" s="122">
        <v>1895414.8399999999</v>
      </c>
      <c r="H82" s="110"/>
    </row>
    <row r="83" spans="1:8" ht="15">
      <c r="A83" s="119" t="s">
        <v>302</v>
      </c>
      <c r="B83" s="120">
        <v>5268441.68</v>
      </c>
      <c r="C83" s="121">
        <v>2.1827872842550278E-11</v>
      </c>
      <c r="D83" s="120">
        <v>5268441.680000001</v>
      </c>
      <c r="E83" s="121">
        <v>3658823.58</v>
      </c>
      <c r="F83" s="120">
        <v>3658823.58</v>
      </c>
      <c r="G83" s="122">
        <v>1609618.0999999999</v>
      </c>
      <c r="H83" s="110"/>
    </row>
    <row r="84" spans="1:8" ht="15">
      <c r="A84" s="119" t="s">
        <v>303</v>
      </c>
      <c r="B84" s="120">
        <v>3347245.6</v>
      </c>
      <c r="C84" s="121">
        <v>-1.6007106751203537E-10</v>
      </c>
      <c r="D84" s="120">
        <v>3347245.6</v>
      </c>
      <c r="E84" s="121">
        <v>2656932.19</v>
      </c>
      <c r="F84" s="120">
        <v>2656932.19</v>
      </c>
      <c r="G84" s="122">
        <v>690313.4099999998</v>
      </c>
      <c r="H84" s="110"/>
    </row>
    <row r="85" spans="1:8" ht="15">
      <c r="A85" s="119" t="s">
        <v>304</v>
      </c>
      <c r="B85" s="120">
        <v>93840514.16</v>
      </c>
      <c r="C85" s="121">
        <v>14735378.660000002</v>
      </c>
      <c r="D85" s="120">
        <v>108575892.82000001</v>
      </c>
      <c r="E85" s="121">
        <v>83146068.02000001</v>
      </c>
      <c r="F85" s="120">
        <v>83146068.02000001</v>
      </c>
      <c r="G85" s="122">
        <v>25429824.799999997</v>
      </c>
      <c r="H85" s="110"/>
    </row>
    <row r="86" spans="1:8" ht="15">
      <c r="A86" s="119" t="s">
        <v>305</v>
      </c>
      <c r="B86" s="120">
        <v>59742204.25000001</v>
      </c>
      <c r="C86" s="121">
        <v>2.852175384759903E-09</v>
      </c>
      <c r="D86" s="120">
        <v>59742204.25</v>
      </c>
      <c r="E86" s="121">
        <v>43934232.980000004</v>
      </c>
      <c r="F86" s="120">
        <v>43934232.980000004</v>
      </c>
      <c r="G86" s="122">
        <v>15807971.269999998</v>
      </c>
      <c r="H86" s="110"/>
    </row>
    <row r="87" spans="1:8" ht="15">
      <c r="A87" s="119" t="s">
        <v>306</v>
      </c>
      <c r="B87" s="120">
        <v>21020224.94</v>
      </c>
      <c r="C87" s="121">
        <v>91500.00000000086</v>
      </c>
      <c r="D87" s="120">
        <v>21111724.94</v>
      </c>
      <c r="E87" s="121">
        <v>14006248.429999998</v>
      </c>
      <c r="F87" s="120">
        <v>14006248.429999998</v>
      </c>
      <c r="G87" s="122">
        <v>7105476.510000003</v>
      </c>
      <c r="H87" s="110"/>
    </row>
    <row r="88" spans="1:8" ht="15">
      <c r="A88" s="119" t="s">
        <v>307</v>
      </c>
      <c r="B88" s="120">
        <v>9523914.27</v>
      </c>
      <c r="C88" s="121">
        <v>9065821.92</v>
      </c>
      <c r="D88" s="120">
        <v>18589736.190000005</v>
      </c>
      <c r="E88" s="121">
        <v>16842182.57</v>
      </c>
      <c r="F88" s="120">
        <v>15342182.569999998</v>
      </c>
      <c r="G88" s="122">
        <v>1747553.62</v>
      </c>
      <c r="H88" s="110"/>
    </row>
    <row r="89" spans="1:8" ht="15">
      <c r="A89" s="119" t="s">
        <v>308</v>
      </c>
      <c r="B89" s="120">
        <v>93110322.63999999</v>
      </c>
      <c r="C89" s="121">
        <v>4999999.999999995</v>
      </c>
      <c r="D89" s="120">
        <v>98110322.64</v>
      </c>
      <c r="E89" s="121">
        <v>70767973.32</v>
      </c>
      <c r="F89" s="120">
        <v>68267973.32</v>
      </c>
      <c r="G89" s="122">
        <v>27342349.320000004</v>
      </c>
      <c r="H89" s="110"/>
    </row>
    <row r="90" spans="1:8" ht="15">
      <c r="A90" s="119" t="s">
        <v>309</v>
      </c>
      <c r="B90" s="120">
        <v>21662098.149999995</v>
      </c>
      <c r="C90" s="121">
        <v>2302009.7299999995</v>
      </c>
      <c r="D90" s="120">
        <v>23964107.88</v>
      </c>
      <c r="E90" s="121">
        <v>16986914.98</v>
      </c>
      <c r="F90" s="120">
        <v>15886914.98</v>
      </c>
      <c r="G90" s="122">
        <v>6977192.899999999</v>
      </c>
      <c r="H90" s="110"/>
    </row>
    <row r="91" spans="1:8" ht="15">
      <c r="A91" s="119" t="s">
        <v>310</v>
      </c>
      <c r="B91" s="120">
        <v>40213731.440000005</v>
      </c>
      <c r="C91" s="121">
        <v>10898136.329999998</v>
      </c>
      <c r="D91" s="120">
        <v>51111867.77</v>
      </c>
      <c r="E91" s="121">
        <v>37508676.06</v>
      </c>
      <c r="F91" s="120">
        <v>37508676.06</v>
      </c>
      <c r="G91" s="122">
        <v>13603191.71</v>
      </c>
      <c r="H91" s="110"/>
    </row>
    <row r="92" spans="1:8" ht="15">
      <c r="A92" s="119" t="s">
        <v>311</v>
      </c>
      <c r="B92" s="120">
        <v>25125182.949999996</v>
      </c>
      <c r="C92" s="121">
        <v>1.1641532182693481E-09</v>
      </c>
      <c r="D92" s="120">
        <v>25125182.949999996</v>
      </c>
      <c r="E92" s="121">
        <v>19952784.729999997</v>
      </c>
      <c r="F92" s="120">
        <v>19952784.729999997</v>
      </c>
      <c r="G92" s="122">
        <v>5172398.220000001</v>
      </c>
      <c r="H92" s="110"/>
    </row>
    <row r="93" spans="1:8" ht="15">
      <c r="A93" s="119" t="s">
        <v>312</v>
      </c>
      <c r="B93" s="120">
        <v>10000000</v>
      </c>
      <c r="C93" s="121">
        <v>0</v>
      </c>
      <c r="D93" s="120">
        <v>10000000</v>
      </c>
      <c r="E93" s="121">
        <v>6293697</v>
      </c>
      <c r="F93" s="120">
        <v>6293697</v>
      </c>
      <c r="G93" s="122">
        <v>3706303</v>
      </c>
      <c r="H93" s="110"/>
    </row>
    <row r="94" spans="1:8" ht="15">
      <c r="A94" s="119" t="s">
        <v>313</v>
      </c>
      <c r="B94" s="120">
        <v>7385581.8100000005</v>
      </c>
      <c r="C94" s="121">
        <v>1.0477378964424133E-09</v>
      </c>
      <c r="D94" s="120">
        <v>7385581.81</v>
      </c>
      <c r="E94" s="121">
        <v>6499293.14</v>
      </c>
      <c r="F94" s="120">
        <v>6499293.14</v>
      </c>
      <c r="G94" s="122">
        <v>886288.6700000005</v>
      </c>
      <c r="H94" s="110"/>
    </row>
    <row r="95" spans="1:8" ht="15">
      <c r="A95" s="119" t="s">
        <v>314</v>
      </c>
      <c r="B95" s="120">
        <v>69598779.23</v>
      </c>
      <c r="C95" s="121">
        <v>0</v>
      </c>
      <c r="D95" s="120">
        <v>69598779.23</v>
      </c>
      <c r="E95" s="121">
        <v>14406098.42</v>
      </c>
      <c r="F95" s="120">
        <v>14406098.42</v>
      </c>
      <c r="G95" s="122">
        <v>55192680.81</v>
      </c>
      <c r="H95" s="110"/>
    </row>
    <row r="96" spans="1:8" ht="15">
      <c r="A96" s="119" t="s">
        <v>315</v>
      </c>
      <c r="B96" s="120">
        <v>10632641.479999999</v>
      </c>
      <c r="C96" s="121">
        <v>-2.9103830456733704E-11</v>
      </c>
      <c r="D96" s="120">
        <v>10632641.48</v>
      </c>
      <c r="E96" s="121">
        <v>7860626.13</v>
      </c>
      <c r="F96" s="120">
        <v>6610626.13</v>
      </c>
      <c r="G96" s="122">
        <v>2772015.35</v>
      </c>
      <c r="H96" s="110"/>
    </row>
    <row r="97" spans="1:8" ht="15">
      <c r="A97" s="119" t="s">
        <v>316</v>
      </c>
      <c r="B97" s="120">
        <v>18550000</v>
      </c>
      <c r="C97" s="121">
        <v>-1.1641532182693481E-10</v>
      </c>
      <c r="D97" s="120">
        <v>18550000</v>
      </c>
      <c r="E97" s="121">
        <v>14612499.88</v>
      </c>
      <c r="F97" s="120">
        <v>14612499.88</v>
      </c>
      <c r="G97" s="122">
        <v>3937500.119999999</v>
      </c>
      <c r="H97" s="110"/>
    </row>
    <row r="98" spans="1:8" ht="23" customHeight="1">
      <c r="A98" s="123" t="s">
        <v>317</v>
      </c>
      <c r="B98" s="120">
        <v>36419827.5</v>
      </c>
      <c r="C98" s="121">
        <v>17255782.970000006</v>
      </c>
      <c r="D98" s="120">
        <v>53675610.47</v>
      </c>
      <c r="E98" s="121">
        <v>53075610.47</v>
      </c>
      <c r="F98" s="120">
        <v>53075610.47</v>
      </c>
      <c r="G98" s="122">
        <v>600000</v>
      </c>
      <c r="H98" s="110"/>
    </row>
    <row r="99" spans="1:8" ht="23" customHeight="1">
      <c r="A99" s="123" t="s">
        <v>318</v>
      </c>
      <c r="B99" s="120">
        <v>0</v>
      </c>
      <c r="C99" s="121">
        <v>748206.98</v>
      </c>
      <c r="D99" s="120">
        <v>748206.98</v>
      </c>
      <c r="E99" s="121">
        <v>748206.98</v>
      </c>
      <c r="F99" s="120">
        <v>748206.98</v>
      </c>
      <c r="G99" s="122">
        <v>0</v>
      </c>
      <c r="H99" s="110"/>
    </row>
    <row r="100" spans="1:8" ht="15">
      <c r="A100" s="119" t="s">
        <v>319</v>
      </c>
      <c r="B100" s="120">
        <v>27113930.279999997</v>
      </c>
      <c r="C100" s="121">
        <v>2946259.92</v>
      </c>
      <c r="D100" s="120">
        <v>30060190.199999996</v>
      </c>
      <c r="E100" s="121">
        <v>26075921.319999997</v>
      </c>
      <c r="F100" s="120">
        <v>26075921.319999997</v>
      </c>
      <c r="G100" s="122">
        <v>3984268.88</v>
      </c>
      <c r="H100" s="110"/>
    </row>
    <row r="101" spans="1:8" ht="15">
      <c r="A101" s="119" t="s">
        <v>320</v>
      </c>
      <c r="B101" s="120">
        <v>161290362.44</v>
      </c>
      <c r="C101" s="121">
        <v>53954358.31999999</v>
      </c>
      <c r="D101" s="120">
        <v>215244720.76000005</v>
      </c>
      <c r="E101" s="121">
        <v>181623924.27000007</v>
      </c>
      <c r="F101" s="120">
        <v>181623924.27000007</v>
      </c>
      <c r="G101" s="122">
        <v>33620796.49</v>
      </c>
      <c r="H101" s="110"/>
    </row>
    <row r="102" spans="1:8" ht="15">
      <c r="A102" s="119" t="s">
        <v>321</v>
      </c>
      <c r="B102" s="120">
        <v>11101047.68</v>
      </c>
      <c r="C102" s="121">
        <v>-5.820766091346741E-11</v>
      </c>
      <c r="D102" s="120">
        <v>11101047.680000002</v>
      </c>
      <c r="E102" s="121">
        <v>7558024.79</v>
      </c>
      <c r="F102" s="120">
        <v>7558024.79</v>
      </c>
      <c r="G102" s="122">
        <v>3543022.8899999997</v>
      </c>
      <c r="H102" s="110"/>
    </row>
    <row r="103" spans="1:8" s="58" customFormat="1" ht="15">
      <c r="A103" s="119" t="s">
        <v>322</v>
      </c>
      <c r="B103" s="120">
        <v>13199005.97</v>
      </c>
      <c r="C103" s="121">
        <v>-2.9103830456733704E-10</v>
      </c>
      <c r="D103" s="120">
        <v>13199005.97</v>
      </c>
      <c r="E103" s="121">
        <v>9697659.59</v>
      </c>
      <c r="F103" s="120">
        <v>9697659.59</v>
      </c>
      <c r="G103" s="122">
        <v>3501346.38</v>
      </c>
      <c r="H103" s="110"/>
    </row>
    <row r="104" spans="1:8" s="58" customFormat="1" ht="15">
      <c r="A104" s="119" t="s">
        <v>323</v>
      </c>
      <c r="B104" s="120">
        <v>16967434</v>
      </c>
      <c r="C104" s="121">
        <v>-1.1641532182693481E-10</v>
      </c>
      <c r="D104" s="120">
        <v>16967434</v>
      </c>
      <c r="E104" s="121">
        <v>11568922.79</v>
      </c>
      <c r="F104" s="120">
        <v>11568922.79</v>
      </c>
      <c r="G104" s="122">
        <v>5398511.21</v>
      </c>
      <c r="H104" s="110"/>
    </row>
    <row r="105" spans="1:8" s="58" customFormat="1" ht="15">
      <c r="A105" s="119" t="s">
        <v>324</v>
      </c>
      <c r="B105" s="120">
        <v>41056139.75</v>
      </c>
      <c r="C105" s="121">
        <v>1.4260876923799515E-09</v>
      </c>
      <c r="D105" s="120">
        <v>41056139.75</v>
      </c>
      <c r="E105" s="121">
        <v>27427368.369999997</v>
      </c>
      <c r="F105" s="120">
        <v>27427368.369999997</v>
      </c>
      <c r="G105" s="122">
        <v>13628771.38</v>
      </c>
      <c r="H105" s="110"/>
    </row>
    <row r="106" spans="1:8" s="58" customFormat="1" ht="15">
      <c r="A106" s="119" t="s">
        <v>325</v>
      </c>
      <c r="B106" s="120">
        <v>34270580.120000005</v>
      </c>
      <c r="C106" s="121">
        <v>8.149072527885437E-10</v>
      </c>
      <c r="D106" s="120">
        <v>34270580.12</v>
      </c>
      <c r="E106" s="121">
        <v>23396598.060000002</v>
      </c>
      <c r="F106" s="120">
        <v>23396598.060000002</v>
      </c>
      <c r="G106" s="122">
        <v>10873982.060000004</v>
      </c>
      <c r="H106" s="110"/>
    </row>
    <row r="107" spans="1:8" s="58" customFormat="1" ht="15">
      <c r="A107" s="119" t="s">
        <v>326</v>
      </c>
      <c r="B107" s="120">
        <v>5588723.96</v>
      </c>
      <c r="C107" s="121">
        <v>1.1641532182693481E-10</v>
      </c>
      <c r="D107" s="120">
        <v>5588723.960000001</v>
      </c>
      <c r="E107" s="121">
        <v>4088092.9699999997</v>
      </c>
      <c r="F107" s="120">
        <v>4088092.9699999997</v>
      </c>
      <c r="G107" s="122">
        <v>1500630.99</v>
      </c>
      <c r="H107" s="110"/>
    </row>
    <row r="108" spans="1:8" s="58" customFormat="1" ht="15">
      <c r="A108" s="119" t="s">
        <v>327</v>
      </c>
      <c r="B108" s="120">
        <v>5588723.959999999</v>
      </c>
      <c r="C108" s="121">
        <v>3525799.5200000005</v>
      </c>
      <c r="D108" s="120">
        <v>9114523.48</v>
      </c>
      <c r="E108" s="121">
        <v>7552742.78</v>
      </c>
      <c r="F108" s="120">
        <v>7552742.78</v>
      </c>
      <c r="G108" s="122">
        <v>1561780.6999999997</v>
      </c>
      <c r="H108" s="110"/>
    </row>
    <row r="109" spans="1:8" s="58" customFormat="1" ht="15">
      <c r="A109" s="119" t="s">
        <v>328</v>
      </c>
      <c r="B109" s="120">
        <v>5500000</v>
      </c>
      <c r="C109" s="121">
        <v>0</v>
      </c>
      <c r="D109" s="120">
        <v>5499999.999999999</v>
      </c>
      <c r="E109" s="121">
        <v>3094485.1999999997</v>
      </c>
      <c r="F109" s="120">
        <v>3094485.1999999997</v>
      </c>
      <c r="G109" s="122">
        <v>2405514.8000000003</v>
      </c>
      <c r="H109" s="110"/>
    </row>
    <row r="110" spans="1:8" s="58" customFormat="1" ht="15">
      <c r="A110" s="119" t="s">
        <v>329</v>
      </c>
      <c r="B110" s="120">
        <v>6500000</v>
      </c>
      <c r="C110" s="121">
        <v>330213.02999999974</v>
      </c>
      <c r="D110" s="120">
        <v>6830213.03</v>
      </c>
      <c r="E110" s="121">
        <v>5029656.359999999</v>
      </c>
      <c r="F110" s="120">
        <v>5029656.359999999</v>
      </c>
      <c r="G110" s="122">
        <v>1800556.67</v>
      </c>
      <c r="H110" s="110"/>
    </row>
    <row r="111" spans="1:8" s="58" customFormat="1" ht="15">
      <c r="A111" s="119"/>
      <c r="B111" s="120"/>
      <c r="C111" s="121"/>
      <c r="D111" s="120"/>
      <c r="E111" s="121"/>
      <c r="F111" s="120"/>
      <c r="G111" s="122"/>
      <c r="H111" s="110"/>
    </row>
    <row r="112" spans="1:8" ht="15">
      <c r="A112" s="111" t="s">
        <v>330</v>
      </c>
      <c r="B112" s="112">
        <v>5611558806.75</v>
      </c>
      <c r="C112" s="113">
        <v>47146736.31000042</v>
      </c>
      <c r="D112" s="112">
        <v>5658705543.060001</v>
      </c>
      <c r="E112" s="113">
        <v>3887901433.6000004</v>
      </c>
      <c r="F112" s="112">
        <v>3882781746.5000005</v>
      </c>
      <c r="G112" s="114">
        <v>1770804109.4599998</v>
      </c>
      <c r="H112" s="110"/>
    </row>
    <row r="113" spans="1:8" ht="15">
      <c r="A113" s="115" t="s">
        <v>331</v>
      </c>
      <c r="B113" s="112">
        <v>5611558806.75</v>
      </c>
      <c r="C113" s="113">
        <v>47146736.31000042</v>
      </c>
      <c r="D113" s="112">
        <v>5658705543.060001</v>
      </c>
      <c r="E113" s="113">
        <v>3887901433.6000004</v>
      </c>
      <c r="F113" s="112">
        <v>3882781746.5000005</v>
      </c>
      <c r="G113" s="114">
        <v>1770804109.4599998</v>
      </c>
      <c r="H113" s="110"/>
    </row>
    <row r="114" spans="1:8" ht="15">
      <c r="A114" s="116" t="s">
        <v>332</v>
      </c>
      <c r="B114" s="112">
        <v>5611558806.75</v>
      </c>
      <c r="C114" s="113">
        <v>47146736.31000042</v>
      </c>
      <c r="D114" s="112">
        <v>5658705543.060001</v>
      </c>
      <c r="E114" s="113">
        <v>3887901433.6000004</v>
      </c>
      <c r="F114" s="112">
        <v>3882781746.5000005</v>
      </c>
      <c r="G114" s="114">
        <v>1770804109.4599998</v>
      </c>
      <c r="H114" s="110"/>
    </row>
    <row r="115" spans="1:8" s="58" customFormat="1" ht="15">
      <c r="A115" s="117" t="s">
        <v>333</v>
      </c>
      <c r="B115" s="112">
        <v>5611558806.75</v>
      </c>
      <c r="C115" s="113">
        <v>47146736.31000042</v>
      </c>
      <c r="D115" s="112">
        <v>5658705543.060001</v>
      </c>
      <c r="E115" s="113">
        <v>3887901433.6000004</v>
      </c>
      <c r="F115" s="112">
        <v>3882781746.5000005</v>
      </c>
      <c r="G115" s="114">
        <v>1770804109.4599998</v>
      </c>
      <c r="H115" s="110"/>
    </row>
    <row r="116" spans="1:8" s="58" customFormat="1" ht="15">
      <c r="A116" s="118" t="s">
        <v>334</v>
      </c>
      <c r="B116" s="112">
        <v>5611558806.75</v>
      </c>
      <c r="C116" s="113">
        <v>47146736.31000042</v>
      </c>
      <c r="D116" s="112">
        <v>5658705543.060001</v>
      </c>
      <c r="E116" s="113">
        <v>3887901433.6000004</v>
      </c>
      <c r="F116" s="112">
        <v>3882781746.5000005</v>
      </c>
      <c r="G116" s="114">
        <v>1770804109.4599998</v>
      </c>
      <c r="H116" s="110"/>
    </row>
    <row r="117" spans="1:8" s="58" customFormat="1" ht="15">
      <c r="A117" s="119" t="s">
        <v>335</v>
      </c>
      <c r="B117" s="120">
        <v>0</v>
      </c>
      <c r="C117" s="121">
        <v>1179543041.23</v>
      </c>
      <c r="D117" s="120">
        <v>1179543041.23</v>
      </c>
      <c r="E117" s="121">
        <v>1086105495.0199997</v>
      </c>
      <c r="F117" s="120">
        <v>1086105495.0199997</v>
      </c>
      <c r="G117" s="122">
        <v>93437546.21000001</v>
      </c>
      <c r="H117" s="110"/>
    </row>
    <row r="118" spans="1:8" s="58" customFormat="1" ht="15">
      <c r="A118" s="119" t="s">
        <v>336</v>
      </c>
      <c r="B118" s="120">
        <v>0</v>
      </c>
      <c r="C118" s="121">
        <v>33837231.64</v>
      </c>
      <c r="D118" s="120">
        <v>33837231.64</v>
      </c>
      <c r="E118" s="121">
        <v>31023382.84</v>
      </c>
      <c r="F118" s="120">
        <v>31023382.84</v>
      </c>
      <c r="G118" s="122">
        <v>2813848.7999999993</v>
      </c>
      <c r="H118" s="110"/>
    </row>
    <row r="119" spans="1:8" s="58" customFormat="1" ht="15">
      <c r="A119" s="119" t="s">
        <v>337</v>
      </c>
      <c r="B119" s="120">
        <v>0</v>
      </c>
      <c r="C119" s="121">
        <v>23062031.299999997</v>
      </c>
      <c r="D119" s="120">
        <v>23062031.299999997</v>
      </c>
      <c r="E119" s="121">
        <v>21056790.319999997</v>
      </c>
      <c r="F119" s="120">
        <v>21056790.319999997</v>
      </c>
      <c r="G119" s="122">
        <v>2005240.9800000016</v>
      </c>
      <c r="H119" s="110"/>
    </row>
    <row r="120" spans="1:8" s="58" customFormat="1" ht="15">
      <c r="A120" s="119" t="s">
        <v>338</v>
      </c>
      <c r="B120" s="120">
        <v>0</v>
      </c>
      <c r="C120" s="121">
        <v>33289236.130000006</v>
      </c>
      <c r="D120" s="120">
        <v>33289236.130000006</v>
      </c>
      <c r="E120" s="121">
        <v>30234526.01</v>
      </c>
      <c r="F120" s="120">
        <v>30234526.01</v>
      </c>
      <c r="G120" s="122">
        <v>3054710.1199999982</v>
      </c>
      <c r="H120" s="110"/>
    </row>
    <row r="121" spans="1:8" s="58" customFormat="1" ht="15">
      <c r="A121" s="119" t="s">
        <v>339</v>
      </c>
      <c r="B121" s="120">
        <v>0</v>
      </c>
      <c r="C121" s="121">
        <v>17365381.2</v>
      </c>
      <c r="D121" s="120">
        <v>17365381.2</v>
      </c>
      <c r="E121" s="121">
        <v>15673071.260000002</v>
      </c>
      <c r="F121" s="120">
        <v>15673071.260000002</v>
      </c>
      <c r="G121" s="122">
        <v>1692309.94</v>
      </c>
      <c r="H121" s="110"/>
    </row>
    <row r="122" spans="1:8" ht="15">
      <c r="A122" s="119" t="s">
        <v>340</v>
      </c>
      <c r="B122" s="120">
        <v>0</v>
      </c>
      <c r="C122" s="121">
        <v>5519207.3999999985</v>
      </c>
      <c r="D122" s="120">
        <v>5519207.3999999985</v>
      </c>
      <c r="E122" s="121">
        <v>5016812.960000001</v>
      </c>
      <c r="F122" s="120">
        <v>5016812.960000001</v>
      </c>
      <c r="G122" s="122">
        <v>502394.44000000006</v>
      </c>
      <c r="H122" s="110"/>
    </row>
    <row r="123" spans="1:8" ht="15">
      <c r="A123" s="119" t="s">
        <v>341</v>
      </c>
      <c r="B123" s="120">
        <v>0</v>
      </c>
      <c r="C123" s="121">
        <v>17897318.58</v>
      </c>
      <c r="D123" s="120">
        <v>17897318.58</v>
      </c>
      <c r="E123" s="121">
        <v>16244106.669999998</v>
      </c>
      <c r="F123" s="120">
        <v>16244106.669999998</v>
      </c>
      <c r="G123" s="122">
        <v>1653211.910000001</v>
      </c>
      <c r="H123" s="110"/>
    </row>
    <row r="124" spans="1:8" ht="15">
      <c r="A124" s="125" t="s">
        <v>342</v>
      </c>
      <c r="B124" s="126">
        <v>0</v>
      </c>
      <c r="C124" s="127">
        <v>38265378.75</v>
      </c>
      <c r="D124" s="126">
        <v>38265378.75</v>
      </c>
      <c r="E124" s="127">
        <v>34853852.09</v>
      </c>
      <c r="F124" s="126">
        <v>34853852.09</v>
      </c>
      <c r="G124" s="128">
        <v>3411526.6600000015</v>
      </c>
      <c r="H124" s="110"/>
    </row>
    <row r="125" spans="1:8" ht="15">
      <c r="A125" s="119" t="s">
        <v>343</v>
      </c>
      <c r="B125" s="120">
        <v>0</v>
      </c>
      <c r="C125" s="121">
        <v>11596771.469999999</v>
      </c>
      <c r="D125" s="120">
        <v>11596771.469999999</v>
      </c>
      <c r="E125" s="121">
        <v>10639387.76</v>
      </c>
      <c r="F125" s="120">
        <v>10639387.76</v>
      </c>
      <c r="G125" s="122">
        <v>957383.7099999997</v>
      </c>
      <c r="H125" s="110"/>
    </row>
    <row r="126" spans="1:8" ht="15">
      <c r="A126" s="119" t="s">
        <v>344</v>
      </c>
      <c r="B126" s="120">
        <v>0</v>
      </c>
      <c r="C126" s="121">
        <v>5184596.180000002</v>
      </c>
      <c r="D126" s="120">
        <v>5184596.180000002</v>
      </c>
      <c r="E126" s="121">
        <v>4700573.279999999</v>
      </c>
      <c r="F126" s="120">
        <v>4700573.279999999</v>
      </c>
      <c r="G126" s="122">
        <v>484022.89999999997</v>
      </c>
      <c r="H126" s="110"/>
    </row>
    <row r="127" spans="1:8" ht="15">
      <c r="A127" s="119" t="s">
        <v>345</v>
      </c>
      <c r="B127" s="120">
        <v>0</v>
      </c>
      <c r="C127" s="121">
        <v>33950399.36</v>
      </c>
      <c r="D127" s="120">
        <v>33950399.36</v>
      </c>
      <c r="E127" s="121">
        <v>30756040.319999997</v>
      </c>
      <c r="F127" s="120">
        <v>30756040.319999997</v>
      </c>
      <c r="G127" s="122">
        <v>3194359.0399999977</v>
      </c>
      <c r="H127" s="110"/>
    </row>
    <row r="128" spans="1:8" ht="15">
      <c r="A128" s="119" t="s">
        <v>346</v>
      </c>
      <c r="B128" s="120">
        <v>0</v>
      </c>
      <c r="C128" s="121">
        <v>66498952.750000015</v>
      </c>
      <c r="D128" s="120">
        <v>66498952.750000015</v>
      </c>
      <c r="E128" s="121">
        <v>59922445.30000001</v>
      </c>
      <c r="F128" s="120">
        <v>59922445.30000001</v>
      </c>
      <c r="G128" s="122">
        <v>6576507.449999997</v>
      </c>
      <c r="H128" s="110"/>
    </row>
    <row r="129" spans="1:8" ht="15">
      <c r="A129" s="119" t="s">
        <v>347</v>
      </c>
      <c r="B129" s="120">
        <v>0</v>
      </c>
      <c r="C129" s="121">
        <v>67257276.98</v>
      </c>
      <c r="D129" s="120">
        <v>67257276.98</v>
      </c>
      <c r="E129" s="121">
        <v>61351356.73</v>
      </c>
      <c r="F129" s="120">
        <v>61351356.73</v>
      </c>
      <c r="G129" s="122">
        <v>5905920.250000004</v>
      </c>
      <c r="H129" s="110"/>
    </row>
    <row r="130" spans="1:8" ht="15">
      <c r="A130" s="119" t="s">
        <v>348</v>
      </c>
      <c r="B130" s="120">
        <v>0</v>
      </c>
      <c r="C130" s="121">
        <v>14108118.34</v>
      </c>
      <c r="D130" s="120">
        <v>14108118.34</v>
      </c>
      <c r="E130" s="121">
        <v>12788248.290000001</v>
      </c>
      <c r="F130" s="120">
        <v>12788248.290000001</v>
      </c>
      <c r="G130" s="122">
        <v>1319870.0499999998</v>
      </c>
      <c r="H130" s="110"/>
    </row>
    <row r="131" spans="1:8" ht="15">
      <c r="A131" s="119" t="s">
        <v>349</v>
      </c>
      <c r="B131" s="120">
        <v>0</v>
      </c>
      <c r="C131" s="121">
        <v>14758873.69</v>
      </c>
      <c r="D131" s="120">
        <v>14758873.69</v>
      </c>
      <c r="E131" s="121">
        <v>13424575.370000001</v>
      </c>
      <c r="F131" s="120">
        <v>13424575.370000001</v>
      </c>
      <c r="G131" s="122">
        <v>1334298.3199999984</v>
      </c>
      <c r="H131" s="110"/>
    </row>
    <row r="132" spans="1:8" ht="15">
      <c r="A132" s="119" t="s">
        <v>350</v>
      </c>
      <c r="B132" s="120">
        <v>0</v>
      </c>
      <c r="C132" s="121">
        <v>23405836.559999995</v>
      </c>
      <c r="D132" s="120">
        <v>23405836.559999995</v>
      </c>
      <c r="E132" s="121">
        <v>21305047.529999997</v>
      </c>
      <c r="F132" s="120">
        <v>21305047.529999997</v>
      </c>
      <c r="G132" s="122">
        <v>2100789.030000001</v>
      </c>
      <c r="H132" s="110"/>
    </row>
    <row r="133" spans="1:8" ht="15">
      <c r="A133" s="119" t="s">
        <v>351</v>
      </c>
      <c r="B133" s="120">
        <v>0</v>
      </c>
      <c r="C133" s="121">
        <v>15730399.58</v>
      </c>
      <c r="D133" s="120">
        <v>15730399.58</v>
      </c>
      <c r="E133" s="121">
        <v>14317677.659999996</v>
      </c>
      <c r="F133" s="120">
        <v>14317677.659999996</v>
      </c>
      <c r="G133" s="122">
        <v>1412721.9199999992</v>
      </c>
      <c r="H133" s="110"/>
    </row>
    <row r="134" spans="1:8" ht="15">
      <c r="A134" s="119" t="s">
        <v>352</v>
      </c>
      <c r="B134" s="120">
        <v>0</v>
      </c>
      <c r="C134" s="121">
        <v>13894144.189999998</v>
      </c>
      <c r="D134" s="120">
        <v>13894144.189999998</v>
      </c>
      <c r="E134" s="121">
        <v>12635682.239999998</v>
      </c>
      <c r="F134" s="120">
        <v>12635682.239999998</v>
      </c>
      <c r="G134" s="122">
        <v>1258461.9500000016</v>
      </c>
      <c r="H134" s="110"/>
    </row>
    <row r="135" spans="1:8" ht="15">
      <c r="A135" s="119" t="s">
        <v>353</v>
      </c>
      <c r="B135" s="120">
        <v>0</v>
      </c>
      <c r="C135" s="121">
        <v>66575971.08</v>
      </c>
      <c r="D135" s="120">
        <v>66575971.08</v>
      </c>
      <c r="E135" s="121">
        <v>60700251.089999996</v>
      </c>
      <c r="F135" s="120">
        <v>60700251.089999996</v>
      </c>
      <c r="G135" s="122">
        <v>5875719.990000007</v>
      </c>
      <c r="H135" s="110"/>
    </row>
    <row r="136" spans="1:8" ht="15">
      <c r="A136" s="119" t="s">
        <v>354</v>
      </c>
      <c r="B136" s="120">
        <v>0</v>
      </c>
      <c r="C136" s="121">
        <v>15869518.150000002</v>
      </c>
      <c r="D136" s="120">
        <v>15869518.150000002</v>
      </c>
      <c r="E136" s="121">
        <v>14422089.45</v>
      </c>
      <c r="F136" s="120">
        <v>14422089.45</v>
      </c>
      <c r="G136" s="122">
        <v>1447428.6999999995</v>
      </c>
      <c r="H136" s="110"/>
    </row>
    <row r="137" spans="1:8" ht="15">
      <c r="A137" s="119" t="s">
        <v>355</v>
      </c>
      <c r="B137" s="120">
        <v>0</v>
      </c>
      <c r="C137" s="121">
        <v>12011393.08</v>
      </c>
      <c r="D137" s="120">
        <v>12011393.08</v>
      </c>
      <c r="E137" s="121">
        <v>10928756.24</v>
      </c>
      <c r="F137" s="120">
        <v>10828756.24</v>
      </c>
      <c r="G137" s="122">
        <v>1082636.8400000003</v>
      </c>
      <c r="H137" s="110"/>
    </row>
    <row r="138" spans="1:8" ht="15">
      <c r="A138" s="119" t="s">
        <v>356</v>
      </c>
      <c r="B138" s="120">
        <v>0</v>
      </c>
      <c r="C138" s="121">
        <v>16588922.790000001</v>
      </c>
      <c r="D138" s="120">
        <v>16588922.790000001</v>
      </c>
      <c r="E138" s="121">
        <v>15024909.79</v>
      </c>
      <c r="F138" s="120">
        <v>15024909.79</v>
      </c>
      <c r="G138" s="122">
        <v>1564013</v>
      </c>
      <c r="H138" s="110"/>
    </row>
    <row r="139" spans="1:8" ht="15">
      <c r="A139" s="119" t="s">
        <v>357</v>
      </c>
      <c r="B139" s="120">
        <v>0</v>
      </c>
      <c r="C139" s="121">
        <v>82174033.83999999</v>
      </c>
      <c r="D139" s="120">
        <v>82174033.83999999</v>
      </c>
      <c r="E139" s="121">
        <v>74857420.29999998</v>
      </c>
      <c r="F139" s="120">
        <v>73216893.69999999</v>
      </c>
      <c r="G139" s="122">
        <v>7316613.539999998</v>
      </c>
      <c r="H139" s="110"/>
    </row>
    <row r="140" spans="1:8" ht="15">
      <c r="A140" s="119" t="s">
        <v>358</v>
      </c>
      <c r="B140" s="120">
        <v>0</v>
      </c>
      <c r="C140" s="121">
        <v>48202965.95999999</v>
      </c>
      <c r="D140" s="120">
        <v>48202965.95999999</v>
      </c>
      <c r="E140" s="121">
        <v>43802245.01</v>
      </c>
      <c r="F140" s="120">
        <v>43802245.01</v>
      </c>
      <c r="G140" s="122">
        <v>4400720.950000003</v>
      </c>
      <c r="H140" s="110"/>
    </row>
    <row r="141" spans="1:8" ht="15">
      <c r="A141" s="119" t="s">
        <v>359</v>
      </c>
      <c r="B141" s="120">
        <v>0</v>
      </c>
      <c r="C141" s="121">
        <v>30712263.98</v>
      </c>
      <c r="D141" s="120">
        <v>30712263.98</v>
      </c>
      <c r="E141" s="121">
        <v>27991942.929999992</v>
      </c>
      <c r="F141" s="120">
        <v>27991942.929999992</v>
      </c>
      <c r="G141" s="122">
        <v>2720321.0500000007</v>
      </c>
      <c r="H141" s="110"/>
    </row>
    <row r="142" spans="1:8" ht="15">
      <c r="A142" s="119" t="s">
        <v>360</v>
      </c>
      <c r="B142" s="120">
        <v>0</v>
      </c>
      <c r="C142" s="121">
        <v>10682743.46</v>
      </c>
      <c r="D142" s="120">
        <v>10682743.46</v>
      </c>
      <c r="E142" s="121">
        <v>9629758.739999996</v>
      </c>
      <c r="F142" s="120">
        <v>9629758.739999996</v>
      </c>
      <c r="G142" s="122">
        <v>1052984.7200000002</v>
      </c>
      <c r="H142" s="110"/>
    </row>
    <row r="143" spans="1:8" ht="15">
      <c r="A143" s="119" t="s">
        <v>361</v>
      </c>
      <c r="B143" s="120">
        <v>0</v>
      </c>
      <c r="C143" s="121">
        <v>13921155.600000001</v>
      </c>
      <c r="D143" s="120">
        <v>13921155.600000001</v>
      </c>
      <c r="E143" s="121">
        <v>12612884.18</v>
      </c>
      <c r="F143" s="120">
        <v>12612884.18</v>
      </c>
      <c r="G143" s="122">
        <v>1308271.419999999</v>
      </c>
      <c r="H143" s="110"/>
    </row>
    <row r="144" spans="1:8" ht="15">
      <c r="A144" s="119" t="s">
        <v>362</v>
      </c>
      <c r="B144" s="120">
        <v>0</v>
      </c>
      <c r="C144" s="121">
        <v>10385804.55</v>
      </c>
      <c r="D144" s="120">
        <v>10385804.55</v>
      </c>
      <c r="E144" s="121">
        <v>9457335.280000001</v>
      </c>
      <c r="F144" s="120">
        <v>9457335.280000001</v>
      </c>
      <c r="G144" s="122">
        <v>928469.2699999997</v>
      </c>
      <c r="H144" s="110"/>
    </row>
    <row r="145" spans="1:8" ht="15">
      <c r="A145" s="119" t="s">
        <v>363</v>
      </c>
      <c r="B145" s="120">
        <v>0</v>
      </c>
      <c r="C145" s="121">
        <v>24924540.270000003</v>
      </c>
      <c r="D145" s="120">
        <v>24924540.270000003</v>
      </c>
      <c r="E145" s="121">
        <v>22683278.169999998</v>
      </c>
      <c r="F145" s="120">
        <v>22683278.169999998</v>
      </c>
      <c r="G145" s="122">
        <v>2241262.0999999996</v>
      </c>
      <c r="H145" s="110"/>
    </row>
    <row r="146" spans="1:8" ht="15">
      <c r="A146" s="119" t="s">
        <v>364</v>
      </c>
      <c r="B146" s="120">
        <v>0</v>
      </c>
      <c r="C146" s="121">
        <v>112660123.72</v>
      </c>
      <c r="D146" s="120">
        <v>112660123.72</v>
      </c>
      <c r="E146" s="121">
        <v>101415938.25000001</v>
      </c>
      <c r="F146" s="120">
        <v>101415938.25000001</v>
      </c>
      <c r="G146" s="122">
        <v>11244185.469999995</v>
      </c>
      <c r="H146" s="110"/>
    </row>
    <row r="147" spans="1:8" ht="15">
      <c r="A147" s="119" t="s">
        <v>365</v>
      </c>
      <c r="B147" s="120">
        <v>0</v>
      </c>
      <c r="C147" s="121">
        <v>259647399.74000004</v>
      </c>
      <c r="D147" s="120">
        <v>259647399.74000004</v>
      </c>
      <c r="E147" s="121">
        <v>235750241.44000003</v>
      </c>
      <c r="F147" s="120">
        <v>235750241.44000003</v>
      </c>
      <c r="G147" s="122">
        <v>23897158.29999999</v>
      </c>
      <c r="H147" s="110"/>
    </row>
    <row r="148" spans="1:8" ht="15">
      <c r="A148" s="119" t="s">
        <v>366</v>
      </c>
      <c r="B148" s="120">
        <v>0</v>
      </c>
      <c r="C148" s="121">
        <v>43615065.13999999</v>
      </c>
      <c r="D148" s="120">
        <v>43615065.13999999</v>
      </c>
      <c r="E148" s="121">
        <v>39693545.06999999</v>
      </c>
      <c r="F148" s="120">
        <v>39693545.06999999</v>
      </c>
      <c r="G148" s="122">
        <v>3921520.0699999994</v>
      </c>
      <c r="H148" s="110"/>
    </row>
    <row r="149" spans="1:8" ht="15">
      <c r="A149" s="119" t="s">
        <v>367</v>
      </c>
      <c r="B149" s="120">
        <v>0</v>
      </c>
      <c r="C149" s="121">
        <v>19639277.490000002</v>
      </c>
      <c r="D149" s="120">
        <v>19639277.490000002</v>
      </c>
      <c r="E149" s="121">
        <v>17870633.700000003</v>
      </c>
      <c r="F149" s="120">
        <v>17870633.700000003</v>
      </c>
      <c r="G149" s="122">
        <v>1768643.789999999</v>
      </c>
      <c r="H149" s="110"/>
    </row>
    <row r="150" spans="1:8" ht="15">
      <c r="A150" s="119" t="s">
        <v>368</v>
      </c>
      <c r="B150" s="120">
        <v>0</v>
      </c>
      <c r="C150" s="121">
        <v>5939800.240000001</v>
      </c>
      <c r="D150" s="120">
        <v>5939800.240000001</v>
      </c>
      <c r="E150" s="121">
        <v>5401992.040000001</v>
      </c>
      <c r="F150" s="120">
        <v>5401992.040000001</v>
      </c>
      <c r="G150" s="122">
        <v>537808.1999999995</v>
      </c>
      <c r="H150" s="110"/>
    </row>
    <row r="151" spans="1:8" ht="15">
      <c r="A151" s="119" t="s">
        <v>369</v>
      </c>
      <c r="B151" s="120">
        <v>0</v>
      </c>
      <c r="C151" s="121">
        <v>39552832.07000001</v>
      </c>
      <c r="D151" s="120">
        <v>39552832.07000001</v>
      </c>
      <c r="E151" s="121">
        <v>35938336.919999994</v>
      </c>
      <c r="F151" s="120">
        <v>35838336.919999994</v>
      </c>
      <c r="G151" s="122">
        <v>3614495.149999998</v>
      </c>
      <c r="H151" s="110"/>
    </row>
    <row r="152" spans="1:8" ht="15">
      <c r="A152" s="119" t="s">
        <v>370</v>
      </c>
      <c r="B152" s="120">
        <v>0</v>
      </c>
      <c r="C152" s="121">
        <v>20220617.089999996</v>
      </c>
      <c r="D152" s="120">
        <v>20220617.089999996</v>
      </c>
      <c r="E152" s="121">
        <v>18461005.28</v>
      </c>
      <c r="F152" s="120">
        <v>18461005.28</v>
      </c>
      <c r="G152" s="122">
        <v>1759611.8099999996</v>
      </c>
      <c r="H152" s="110"/>
    </row>
    <row r="153" spans="1:8" ht="15">
      <c r="A153" s="119" t="s">
        <v>371</v>
      </c>
      <c r="B153" s="120">
        <v>0</v>
      </c>
      <c r="C153" s="121">
        <v>49580415.54000001</v>
      </c>
      <c r="D153" s="120">
        <v>49580415.54000001</v>
      </c>
      <c r="E153" s="121">
        <v>44983572.16</v>
      </c>
      <c r="F153" s="120">
        <v>44983572.16</v>
      </c>
      <c r="G153" s="122">
        <v>4596843.380000001</v>
      </c>
      <c r="H153" s="110"/>
    </row>
    <row r="154" spans="1:8" ht="15">
      <c r="A154" s="119" t="s">
        <v>372</v>
      </c>
      <c r="B154" s="120">
        <v>0</v>
      </c>
      <c r="C154" s="121">
        <v>187484213.47000006</v>
      </c>
      <c r="D154" s="120">
        <v>187484213.47000006</v>
      </c>
      <c r="E154" s="121">
        <v>170956376.18</v>
      </c>
      <c r="F154" s="120">
        <v>168456376.18</v>
      </c>
      <c r="G154" s="122">
        <v>16527837.290000008</v>
      </c>
      <c r="H154" s="110"/>
    </row>
    <row r="155" spans="1:8" ht="15">
      <c r="A155" s="119" t="s">
        <v>373</v>
      </c>
      <c r="B155" s="120">
        <v>0</v>
      </c>
      <c r="C155" s="121">
        <v>10219698.57</v>
      </c>
      <c r="D155" s="120">
        <v>10219698.570000002</v>
      </c>
      <c r="E155" s="121">
        <v>9271581.57</v>
      </c>
      <c r="F155" s="120">
        <v>9271581.57</v>
      </c>
      <c r="G155" s="122">
        <v>948117</v>
      </c>
      <c r="H155" s="110"/>
    </row>
    <row r="156" spans="1:8" ht="15">
      <c r="A156" s="119" t="s">
        <v>374</v>
      </c>
      <c r="B156" s="120">
        <v>0</v>
      </c>
      <c r="C156" s="121">
        <v>11667053.82</v>
      </c>
      <c r="D156" s="120">
        <v>11667053.82</v>
      </c>
      <c r="E156" s="121">
        <v>10694773.620000001</v>
      </c>
      <c r="F156" s="120">
        <v>10694773.620000001</v>
      </c>
      <c r="G156" s="122">
        <v>972280.1999999995</v>
      </c>
      <c r="H156" s="110"/>
    </row>
    <row r="157" spans="1:8" ht="15">
      <c r="A157" s="119" t="s">
        <v>375</v>
      </c>
      <c r="B157" s="120">
        <v>0</v>
      </c>
      <c r="C157" s="121">
        <v>11428365.1</v>
      </c>
      <c r="D157" s="120">
        <v>11428365.1</v>
      </c>
      <c r="E157" s="121">
        <v>10504320.819999998</v>
      </c>
      <c r="F157" s="120">
        <v>10504320.819999998</v>
      </c>
      <c r="G157" s="122">
        <v>924044.2799999998</v>
      </c>
      <c r="H157" s="110"/>
    </row>
    <row r="158" spans="1:8" ht="15">
      <c r="A158" s="119" t="s">
        <v>376</v>
      </c>
      <c r="B158" s="120">
        <v>0</v>
      </c>
      <c r="C158" s="121">
        <v>14942837.940000001</v>
      </c>
      <c r="D158" s="120">
        <v>14942837.940000001</v>
      </c>
      <c r="E158" s="121">
        <v>13625913.389999999</v>
      </c>
      <c r="F158" s="120">
        <v>13625913.389999999</v>
      </c>
      <c r="G158" s="122">
        <v>1316924.5500000012</v>
      </c>
      <c r="H158" s="110"/>
    </row>
    <row r="159" spans="1:8" ht="15">
      <c r="A159" s="119" t="s">
        <v>377</v>
      </c>
      <c r="B159" s="120">
        <v>0</v>
      </c>
      <c r="C159" s="121">
        <v>24893166.65</v>
      </c>
      <c r="D159" s="120">
        <v>24893166.65</v>
      </c>
      <c r="E159" s="121">
        <v>22692623.92</v>
      </c>
      <c r="F159" s="120">
        <v>22692623.92</v>
      </c>
      <c r="G159" s="122">
        <v>2200542.7300000004</v>
      </c>
      <c r="H159" s="110"/>
    </row>
    <row r="160" spans="1:8" ht="15">
      <c r="A160" s="119" t="s">
        <v>378</v>
      </c>
      <c r="B160" s="120">
        <v>0</v>
      </c>
      <c r="C160" s="121">
        <v>8761597.030000001</v>
      </c>
      <c r="D160" s="120">
        <v>8761597.030000001</v>
      </c>
      <c r="E160" s="121">
        <v>7995631.409999999</v>
      </c>
      <c r="F160" s="120">
        <v>7995631.409999999</v>
      </c>
      <c r="G160" s="122">
        <v>765965.6199999993</v>
      </c>
      <c r="H160" s="110"/>
    </row>
    <row r="161" spans="1:8" ht="15">
      <c r="A161" s="119" t="s">
        <v>379</v>
      </c>
      <c r="B161" s="120">
        <v>0</v>
      </c>
      <c r="C161" s="121">
        <v>48636605.32</v>
      </c>
      <c r="D161" s="120">
        <v>48636605.32</v>
      </c>
      <c r="E161" s="121">
        <v>44412099.010000005</v>
      </c>
      <c r="F161" s="120">
        <v>44412099.010000005</v>
      </c>
      <c r="G161" s="122">
        <v>4224506.3100000005</v>
      </c>
      <c r="H161" s="110"/>
    </row>
    <row r="162" spans="1:8" ht="15">
      <c r="A162" s="119" t="s">
        <v>380</v>
      </c>
      <c r="B162" s="120">
        <v>0</v>
      </c>
      <c r="C162" s="121">
        <v>22906873.92</v>
      </c>
      <c r="D162" s="120">
        <v>22906873.919999998</v>
      </c>
      <c r="E162" s="121">
        <v>20874662.39</v>
      </c>
      <c r="F162" s="120">
        <v>20874662.39</v>
      </c>
      <c r="G162" s="122">
        <v>2032211.53</v>
      </c>
      <c r="H162" s="110"/>
    </row>
    <row r="163" spans="1:8" ht="15">
      <c r="A163" s="119" t="s">
        <v>381</v>
      </c>
      <c r="B163" s="120">
        <v>0</v>
      </c>
      <c r="C163" s="121">
        <v>22627450.96</v>
      </c>
      <c r="D163" s="120">
        <v>22627450.96</v>
      </c>
      <c r="E163" s="121">
        <v>20475589.060000006</v>
      </c>
      <c r="F163" s="120">
        <v>20475589.060000006</v>
      </c>
      <c r="G163" s="122">
        <v>2151861.8999999994</v>
      </c>
      <c r="H163" s="110"/>
    </row>
    <row r="164" spans="1:8" ht="15">
      <c r="A164" s="119" t="s">
        <v>382</v>
      </c>
      <c r="B164" s="120">
        <v>0</v>
      </c>
      <c r="C164" s="121">
        <v>15612686.99</v>
      </c>
      <c r="D164" s="120">
        <v>15612686.99</v>
      </c>
      <c r="E164" s="121">
        <v>14174371.550000003</v>
      </c>
      <c r="F164" s="120">
        <v>14174371.550000003</v>
      </c>
      <c r="G164" s="122">
        <v>1438315.4400000004</v>
      </c>
      <c r="H164" s="110"/>
    </row>
    <row r="165" spans="1:8" ht="15">
      <c r="A165" s="119" t="s">
        <v>383</v>
      </c>
      <c r="B165" s="120">
        <v>0</v>
      </c>
      <c r="C165" s="121">
        <v>16109528.520000001</v>
      </c>
      <c r="D165" s="120">
        <v>16109528.520000001</v>
      </c>
      <c r="E165" s="121">
        <v>14678563.880000003</v>
      </c>
      <c r="F165" s="120">
        <v>14678563.880000003</v>
      </c>
      <c r="G165" s="122">
        <v>1430964.6399999992</v>
      </c>
      <c r="H165" s="110"/>
    </row>
    <row r="166" spans="1:8" ht="15">
      <c r="A166" s="119" t="s">
        <v>384</v>
      </c>
      <c r="B166" s="120">
        <v>0</v>
      </c>
      <c r="C166" s="121">
        <v>17158843.94</v>
      </c>
      <c r="D166" s="120">
        <v>17158843.94</v>
      </c>
      <c r="E166" s="121">
        <v>15402528.919999996</v>
      </c>
      <c r="F166" s="120">
        <v>15402528.919999996</v>
      </c>
      <c r="G166" s="122">
        <v>1756315.0200000014</v>
      </c>
      <c r="H166" s="110"/>
    </row>
    <row r="167" spans="1:8" ht="15">
      <c r="A167" s="119" t="s">
        <v>385</v>
      </c>
      <c r="B167" s="120">
        <v>0</v>
      </c>
      <c r="C167" s="121">
        <v>18207861.45</v>
      </c>
      <c r="D167" s="120">
        <v>18207861.45</v>
      </c>
      <c r="E167" s="121">
        <v>16518373.24</v>
      </c>
      <c r="F167" s="120">
        <v>16518373.24</v>
      </c>
      <c r="G167" s="122">
        <v>1689488.2100000004</v>
      </c>
      <c r="H167" s="110"/>
    </row>
    <row r="168" spans="1:8" ht="15">
      <c r="A168" s="119" t="s">
        <v>386</v>
      </c>
      <c r="B168" s="120">
        <v>0</v>
      </c>
      <c r="C168" s="121">
        <v>27802284.25</v>
      </c>
      <c r="D168" s="120">
        <v>27802284.25</v>
      </c>
      <c r="E168" s="121">
        <v>25376085.79</v>
      </c>
      <c r="F168" s="120">
        <v>25376085.79</v>
      </c>
      <c r="G168" s="122">
        <v>2426198.46</v>
      </c>
      <c r="H168" s="110"/>
    </row>
    <row r="169" spans="1:8" ht="15">
      <c r="A169" s="119" t="s">
        <v>387</v>
      </c>
      <c r="B169" s="120">
        <v>0</v>
      </c>
      <c r="C169" s="121">
        <v>61990939.239999995</v>
      </c>
      <c r="D169" s="120">
        <v>61990939.239999995</v>
      </c>
      <c r="E169" s="121">
        <v>56493972.470000006</v>
      </c>
      <c r="F169" s="120">
        <v>56493972.470000006</v>
      </c>
      <c r="G169" s="122">
        <v>5496966.770000001</v>
      </c>
      <c r="H169" s="110"/>
    </row>
    <row r="170" spans="1:8" ht="15">
      <c r="A170" s="119" t="s">
        <v>388</v>
      </c>
      <c r="B170" s="120">
        <v>0</v>
      </c>
      <c r="C170" s="121">
        <v>7714815.31</v>
      </c>
      <c r="D170" s="120">
        <v>7714815.31</v>
      </c>
      <c r="E170" s="121">
        <v>7002752.249999999</v>
      </c>
      <c r="F170" s="120">
        <v>7002752.249999999</v>
      </c>
      <c r="G170" s="122">
        <v>712063.06</v>
      </c>
      <c r="H170" s="110"/>
    </row>
    <row r="171" spans="1:8" ht="15">
      <c r="A171" s="119" t="s">
        <v>389</v>
      </c>
      <c r="B171" s="120">
        <v>0</v>
      </c>
      <c r="C171" s="121">
        <v>52550730.18999999</v>
      </c>
      <c r="D171" s="120">
        <v>52550730.18999999</v>
      </c>
      <c r="E171" s="121">
        <v>47815312.06999999</v>
      </c>
      <c r="F171" s="120">
        <v>47815312.06999999</v>
      </c>
      <c r="G171" s="122">
        <v>4735418.119999996</v>
      </c>
      <c r="H171" s="110"/>
    </row>
    <row r="172" spans="1:8" ht="15">
      <c r="A172" s="119" t="s">
        <v>390</v>
      </c>
      <c r="B172" s="120">
        <v>0</v>
      </c>
      <c r="C172" s="121">
        <v>73151904.34</v>
      </c>
      <c r="D172" s="120">
        <v>73151904.34</v>
      </c>
      <c r="E172" s="121">
        <v>66828086.190000005</v>
      </c>
      <c r="F172" s="120">
        <v>66828086.190000005</v>
      </c>
      <c r="G172" s="122">
        <v>6323818.150000004</v>
      </c>
      <c r="H172" s="110"/>
    </row>
    <row r="173" spans="1:8" ht="15">
      <c r="A173" s="119" t="s">
        <v>391</v>
      </c>
      <c r="B173" s="120">
        <v>0</v>
      </c>
      <c r="C173" s="121">
        <v>52266357.05</v>
      </c>
      <c r="D173" s="120">
        <v>52266357.05</v>
      </c>
      <c r="E173" s="121">
        <v>47582806.28</v>
      </c>
      <c r="F173" s="120">
        <v>47582806.28</v>
      </c>
      <c r="G173" s="122">
        <v>4683550.770000003</v>
      </c>
      <c r="H173" s="110"/>
    </row>
    <row r="174" spans="1:8" ht="15">
      <c r="A174" s="119" t="s">
        <v>392</v>
      </c>
      <c r="B174" s="120">
        <v>0</v>
      </c>
      <c r="C174" s="121">
        <v>32213093.370000005</v>
      </c>
      <c r="D174" s="120">
        <v>32213093.370000005</v>
      </c>
      <c r="E174" s="121">
        <v>29267024.84</v>
      </c>
      <c r="F174" s="120">
        <v>29267024.84</v>
      </c>
      <c r="G174" s="122">
        <v>2946068.5299999975</v>
      </c>
      <c r="H174" s="110"/>
    </row>
    <row r="175" spans="1:8" ht="15">
      <c r="A175" s="119" t="s">
        <v>393</v>
      </c>
      <c r="B175" s="120">
        <v>0</v>
      </c>
      <c r="C175" s="121">
        <v>39894661.720000006</v>
      </c>
      <c r="D175" s="120">
        <v>39894661.720000006</v>
      </c>
      <c r="E175" s="121">
        <v>36373317.36000001</v>
      </c>
      <c r="F175" s="120">
        <v>36198618.36000001</v>
      </c>
      <c r="G175" s="122">
        <v>3521344.359999998</v>
      </c>
      <c r="H175" s="110"/>
    </row>
    <row r="176" spans="1:8" ht="15">
      <c r="A176" s="119" t="s">
        <v>394</v>
      </c>
      <c r="B176" s="120">
        <v>0</v>
      </c>
      <c r="C176" s="121">
        <v>69955818.77</v>
      </c>
      <c r="D176" s="120">
        <v>69955818.77</v>
      </c>
      <c r="E176" s="121">
        <v>64563855.76</v>
      </c>
      <c r="F176" s="120">
        <v>64341831.76</v>
      </c>
      <c r="G176" s="122">
        <v>5391963.010000007</v>
      </c>
      <c r="H176" s="110"/>
    </row>
    <row r="177" spans="1:8" ht="15">
      <c r="A177" s="119" t="s">
        <v>395</v>
      </c>
      <c r="B177" s="120">
        <v>0</v>
      </c>
      <c r="C177" s="121">
        <v>26523239.289999995</v>
      </c>
      <c r="D177" s="120">
        <v>26523239.289999995</v>
      </c>
      <c r="E177" s="121">
        <v>23583351.789999995</v>
      </c>
      <c r="F177" s="120">
        <v>23583351.789999995</v>
      </c>
      <c r="G177" s="122">
        <v>2939887.499999999</v>
      </c>
      <c r="H177" s="110"/>
    </row>
    <row r="178" spans="1:8" ht="15">
      <c r="A178" s="119" t="s">
        <v>396</v>
      </c>
      <c r="B178" s="120">
        <v>0</v>
      </c>
      <c r="C178" s="121">
        <v>131021202.11</v>
      </c>
      <c r="D178" s="120">
        <v>131021202.11</v>
      </c>
      <c r="E178" s="121">
        <v>120254716.41</v>
      </c>
      <c r="F178" s="120">
        <v>120254716.41</v>
      </c>
      <c r="G178" s="122">
        <v>10766485.700000007</v>
      </c>
      <c r="H178" s="110"/>
    </row>
    <row r="179" spans="1:8" ht="15">
      <c r="A179" s="119" t="s">
        <v>397</v>
      </c>
      <c r="B179" s="120">
        <v>0</v>
      </c>
      <c r="C179" s="121">
        <v>42082283.07000001</v>
      </c>
      <c r="D179" s="120">
        <v>42082283.07000001</v>
      </c>
      <c r="E179" s="121">
        <v>38375162.97999999</v>
      </c>
      <c r="F179" s="120">
        <v>38375162.97999999</v>
      </c>
      <c r="G179" s="122">
        <v>3707120.0899999985</v>
      </c>
      <c r="H179" s="110"/>
    </row>
    <row r="180" spans="1:8" ht="15">
      <c r="A180" s="119" t="s">
        <v>398</v>
      </c>
      <c r="B180" s="120">
        <v>0</v>
      </c>
      <c r="C180" s="121">
        <v>77797391.09</v>
      </c>
      <c r="D180" s="120">
        <v>77797391.09</v>
      </c>
      <c r="E180" s="121">
        <v>70949074.75</v>
      </c>
      <c r="F180" s="120">
        <v>70949074.75</v>
      </c>
      <c r="G180" s="122">
        <v>6848316.339999993</v>
      </c>
      <c r="H180" s="110"/>
    </row>
    <row r="181" spans="1:8" ht="15">
      <c r="A181" s="119" t="s">
        <v>399</v>
      </c>
      <c r="B181" s="120">
        <v>0</v>
      </c>
      <c r="C181" s="121">
        <v>53889375.859999985</v>
      </c>
      <c r="D181" s="120">
        <v>53889375.859999985</v>
      </c>
      <c r="E181" s="121">
        <v>49035702.87999999</v>
      </c>
      <c r="F181" s="120">
        <v>49035702.87999999</v>
      </c>
      <c r="G181" s="122">
        <v>4853672.980000004</v>
      </c>
      <c r="H181" s="110"/>
    </row>
    <row r="182" spans="1:8" ht="15">
      <c r="A182" s="125" t="s">
        <v>400</v>
      </c>
      <c r="B182" s="126">
        <v>0</v>
      </c>
      <c r="C182" s="127">
        <v>34176754.760000005</v>
      </c>
      <c r="D182" s="126">
        <v>34176754.760000005</v>
      </c>
      <c r="E182" s="127">
        <v>31033921.860000003</v>
      </c>
      <c r="F182" s="126">
        <v>31033921.860000003</v>
      </c>
      <c r="G182" s="128">
        <v>3142832.9000000004</v>
      </c>
      <c r="H182" s="110"/>
    </row>
    <row r="183" spans="1:8" ht="15">
      <c r="A183" s="119" t="s">
        <v>401</v>
      </c>
      <c r="B183" s="120">
        <v>0</v>
      </c>
      <c r="C183" s="121">
        <v>26407838.45</v>
      </c>
      <c r="D183" s="120">
        <v>26407838.45</v>
      </c>
      <c r="E183" s="121">
        <v>24041646.04</v>
      </c>
      <c r="F183" s="120">
        <v>23778905.54</v>
      </c>
      <c r="G183" s="122">
        <v>2366192.4100000006</v>
      </c>
      <c r="H183" s="110"/>
    </row>
    <row r="184" spans="1:8" ht="15">
      <c r="A184" s="119" t="s">
        <v>402</v>
      </c>
      <c r="B184" s="120">
        <v>0</v>
      </c>
      <c r="C184" s="121">
        <v>47160288.57</v>
      </c>
      <c r="D184" s="120">
        <v>47160288.57</v>
      </c>
      <c r="E184" s="121">
        <v>42456210.26000001</v>
      </c>
      <c r="F184" s="120">
        <v>42456210.26000001</v>
      </c>
      <c r="G184" s="122">
        <v>4704078.3100000005</v>
      </c>
      <c r="H184" s="110"/>
    </row>
    <row r="185" spans="1:8" ht="15">
      <c r="A185" s="119" t="s">
        <v>403</v>
      </c>
      <c r="B185" s="120">
        <v>0</v>
      </c>
      <c r="C185" s="121">
        <v>17781020.380000003</v>
      </c>
      <c r="D185" s="120">
        <v>17781020.38</v>
      </c>
      <c r="E185" s="121">
        <v>16138523.42</v>
      </c>
      <c r="F185" s="120">
        <v>16138523.42</v>
      </c>
      <c r="G185" s="122">
        <v>1642496.96</v>
      </c>
      <c r="H185" s="110"/>
    </row>
    <row r="186" spans="1:8" ht="15">
      <c r="A186" s="119" t="s">
        <v>404</v>
      </c>
      <c r="B186" s="120">
        <v>0</v>
      </c>
      <c r="C186" s="121">
        <v>9558459.35</v>
      </c>
      <c r="D186" s="120">
        <v>9558459.35</v>
      </c>
      <c r="E186" s="121">
        <v>8784475.500000002</v>
      </c>
      <c r="F186" s="120">
        <v>8784475.500000002</v>
      </c>
      <c r="G186" s="122">
        <v>773983.8499999993</v>
      </c>
      <c r="H186" s="110"/>
    </row>
    <row r="187" spans="1:8" ht="15">
      <c r="A187" s="119" t="s">
        <v>405</v>
      </c>
      <c r="B187" s="120">
        <v>0</v>
      </c>
      <c r="C187" s="121">
        <v>17653994.18</v>
      </c>
      <c r="D187" s="120">
        <v>17653994.18</v>
      </c>
      <c r="E187" s="121">
        <v>16026264.870000001</v>
      </c>
      <c r="F187" s="120">
        <v>16026264.870000001</v>
      </c>
      <c r="G187" s="122">
        <v>1627729.3100000008</v>
      </c>
      <c r="H187" s="110"/>
    </row>
    <row r="188" spans="1:8" ht="15">
      <c r="A188" s="119" t="s">
        <v>406</v>
      </c>
      <c r="B188" s="120">
        <v>0</v>
      </c>
      <c r="C188" s="121">
        <v>12175615.979999999</v>
      </c>
      <c r="D188" s="120">
        <v>12175615.979999999</v>
      </c>
      <c r="E188" s="121">
        <v>11206484.5</v>
      </c>
      <c r="F188" s="120">
        <v>11206484.5</v>
      </c>
      <c r="G188" s="122">
        <v>969131.4800000002</v>
      </c>
      <c r="H188" s="110"/>
    </row>
    <row r="189" spans="1:8" ht="15">
      <c r="A189" s="119" t="s">
        <v>407</v>
      </c>
      <c r="B189" s="120">
        <v>0</v>
      </c>
      <c r="C189" s="121">
        <v>74943288.03</v>
      </c>
      <c r="D189" s="120">
        <v>74943288.03</v>
      </c>
      <c r="E189" s="121">
        <v>68164875.44</v>
      </c>
      <c r="F189" s="120">
        <v>68164875.44</v>
      </c>
      <c r="G189" s="122">
        <v>6778412.59</v>
      </c>
      <c r="H189" s="110"/>
    </row>
    <row r="190" spans="1:8" ht="15">
      <c r="A190" s="119" t="s">
        <v>408</v>
      </c>
      <c r="B190" s="120">
        <v>0</v>
      </c>
      <c r="C190" s="121">
        <v>24119333.889999997</v>
      </c>
      <c r="D190" s="120">
        <v>24119333.889999997</v>
      </c>
      <c r="E190" s="121">
        <v>21908961.860000007</v>
      </c>
      <c r="F190" s="120">
        <v>21908961.860000007</v>
      </c>
      <c r="G190" s="122">
        <v>2210372.0299999993</v>
      </c>
      <c r="H190" s="110"/>
    </row>
    <row r="191" spans="1:8" ht="15">
      <c r="A191" s="119" t="s">
        <v>409</v>
      </c>
      <c r="B191" s="120">
        <v>0</v>
      </c>
      <c r="C191" s="121">
        <v>10503169.710000005</v>
      </c>
      <c r="D191" s="120">
        <v>10503169.710000005</v>
      </c>
      <c r="E191" s="121">
        <v>9503848.010000002</v>
      </c>
      <c r="F191" s="120">
        <v>9503848.010000002</v>
      </c>
      <c r="G191" s="122">
        <v>999321.6999999995</v>
      </c>
      <c r="H191" s="110"/>
    </row>
    <row r="192" spans="1:8" ht="15">
      <c r="A192" s="119" t="s">
        <v>410</v>
      </c>
      <c r="B192" s="120">
        <v>0</v>
      </c>
      <c r="C192" s="121">
        <v>11181802.169999996</v>
      </c>
      <c r="D192" s="120">
        <v>11181802.169999996</v>
      </c>
      <c r="E192" s="121">
        <v>10193697.62</v>
      </c>
      <c r="F192" s="120">
        <v>10193697.62</v>
      </c>
      <c r="G192" s="122">
        <v>988104.5500000005</v>
      </c>
      <c r="H192" s="110"/>
    </row>
    <row r="193" spans="1:8" ht="15">
      <c r="A193" s="119" t="s">
        <v>411</v>
      </c>
      <c r="B193" s="120">
        <v>0</v>
      </c>
      <c r="C193" s="121">
        <v>23731697.49</v>
      </c>
      <c r="D193" s="120">
        <v>23731697.49</v>
      </c>
      <c r="E193" s="121">
        <v>21363752.179999996</v>
      </c>
      <c r="F193" s="120">
        <v>21363752.179999996</v>
      </c>
      <c r="G193" s="122">
        <v>2367945.3100000005</v>
      </c>
      <c r="H193" s="110"/>
    </row>
    <row r="194" spans="1:8" ht="15">
      <c r="A194" s="119" t="s">
        <v>412</v>
      </c>
      <c r="B194" s="120">
        <v>0</v>
      </c>
      <c r="C194" s="121">
        <v>9166274.670000002</v>
      </c>
      <c r="D194" s="120">
        <v>9166274.670000002</v>
      </c>
      <c r="E194" s="121">
        <v>8336911.84</v>
      </c>
      <c r="F194" s="120">
        <v>8336911.84</v>
      </c>
      <c r="G194" s="122">
        <v>829362.8300000009</v>
      </c>
      <c r="H194" s="110"/>
    </row>
    <row r="195" spans="1:8" s="58" customFormat="1" ht="15">
      <c r="A195" s="119" t="s">
        <v>413</v>
      </c>
      <c r="B195" s="120">
        <v>0</v>
      </c>
      <c r="C195" s="121">
        <v>219899227.2</v>
      </c>
      <c r="D195" s="120">
        <v>219899227.2</v>
      </c>
      <c r="E195" s="121">
        <v>195577246.26999998</v>
      </c>
      <c r="F195" s="120">
        <v>195577246.26999998</v>
      </c>
      <c r="G195" s="122">
        <v>24321980.93</v>
      </c>
      <c r="H195" s="110"/>
    </row>
    <row r="196" spans="1:8" s="58" customFormat="1" ht="15">
      <c r="A196" s="119" t="s">
        <v>414</v>
      </c>
      <c r="B196" s="120">
        <v>0</v>
      </c>
      <c r="C196" s="121">
        <v>28175160.5</v>
      </c>
      <c r="D196" s="120">
        <v>28175160.5</v>
      </c>
      <c r="E196" s="121">
        <v>25681850.99</v>
      </c>
      <c r="F196" s="120">
        <v>25681850.99</v>
      </c>
      <c r="G196" s="122">
        <v>2493309.5100000002</v>
      </c>
      <c r="H196" s="110"/>
    </row>
    <row r="197" spans="1:8" s="58" customFormat="1" ht="15">
      <c r="A197" s="119" t="s">
        <v>415</v>
      </c>
      <c r="B197" s="120">
        <v>0</v>
      </c>
      <c r="C197" s="121">
        <v>19786804.810000002</v>
      </c>
      <c r="D197" s="120">
        <v>19786804.810000002</v>
      </c>
      <c r="E197" s="121">
        <v>18028924.469999995</v>
      </c>
      <c r="F197" s="120">
        <v>17909227.47</v>
      </c>
      <c r="G197" s="122">
        <v>1757880.3400000008</v>
      </c>
      <c r="H197" s="110"/>
    </row>
    <row r="198" spans="1:8" s="58" customFormat="1" ht="15">
      <c r="A198" s="119" t="s">
        <v>416</v>
      </c>
      <c r="B198" s="120">
        <v>5611558806.75</v>
      </c>
      <c r="C198" s="121">
        <v>-4216853912.2900004</v>
      </c>
      <c r="D198" s="120">
        <v>1394704894.46</v>
      </c>
      <c r="E198" s="121">
        <v>0</v>
      </c>
      <c r="F198" s="120">
        <v>0</v>
      </c>
      <c r="G198" s="122">
        <v>1394704894.46</v>
      </c>
      <c r="H198" s="110"/>
    </row>
    <row r="199" spans="1:8" s="58" customFormat="1" ht="15">
      <c r="A199" s="119"/>
      <c r="B199" s="120"/>
      <c r="C199" s="121"/>
      <c r="D199" s="120"/>
      <c r="E199" s="121"/>
      <c r="F199" s="120"/>
      <c r="G199" s="122"/>
      <c r="H199" s="110"/>
    </row>
    <row r="200" spans="1:8" s="58" customFormat="1" ht="15">
      <c r="A200" s="129" t="s">
        <v>417</v>
      </c>
      <c r="B200" s="112">
        <v>38504763916.91</v>
      </c>
      <c r="C200" s="113">
        <v>6394865013.200003</v>
      </c>
      <c r="D200" s="112">
        <v>44899628930.11</v>
      </c>
      <c r="E200" s="113">
        <v>34050749827.339985</v>
      </c>
      <c r="F200" s="112">
        <v>33270485475.569996</v>
      </c>
      <c r="G200" s="114">
        <v>10848879102.77001</v>
      </c>
      <c r="H200" s="110"/>
    </row>
    <row r="201" spans="1:8" s="58" customFormat="1" ht="15">
      <c r="A201" s="111" t="s">
        <v>235</v>
      </c>
      <c r="B201" s="112">
        <v>29793348980.910004</v>
      </c>
      <c r="C201" s="113">
        <v>5834559332.100002</v>
      </c>
      <c r="D201" s="112">
        <v>35627908313.009995</v>
      </c>
      <c r="E201" s="113">
        <v>25316673131.21</v>
      </c>
      <c r="F201" s="112">
        <v>25316517849.689995</v>
      </c>
      <c r="G201" s="114">
        <v>10311235181.800003</v>
      </c>
      <c r="H201" s="110"/>
    </row>
    <row r="202" spans="1:8" s="58" customFormat="1" ht="15">
      <c r="A202" s="115" t="s">
        <v>236</v>
      </c>
      <c r="B202" s="112">
        <v>29793348980.910004</v>
      </c>
      <c r="C202" s="113">
        <v>5834559332.100002</v>
      </c>
      <c r="D202" s="112">
        <v>35627908313.009995</v>
      </c>
      <c r="E202" s="113">
        <v>25316673131.21</v>
      </c>
      <c r="F202" s="112">
        <v>25316517849.689995</v>
      </c>
      <c r="G202" s="114">
        <v>10311235181.800003</v>
      </c>
      <c r="H202" s="110"/>
    </row>
    <row r="203" spans="1:8" s="58" customFormat="1" ht="15">
      <c r="A203" s="116" t="s">
        <v>237</v>
      </c>
      <c r="B203" s="112">
        <v>29793348980.910004</v>
      </c>
      <c r="C203" s="113">
        <v>5834559332.100002</v>
      </c>
      <c r="D203" s="112">
        <v>35627908313.009995</v>
      </c>
      <c r="E203" s="113">
        <v>25316673131.21</v>
      </c>
      <c r="F203" s="112">
        <v>25316517849.689995</v>
      </c>
      <c r="G203" s="114">
        <v>10311235181.800003</v>
      </c>
      <c r="H203" s="110"/>
    </row>
    <row r="204" spans="1:8" s="58" customFormat="1" ht="15">
      <c r="A204" s="117" t="s">
        <v>238</v>
      </c>
      <c r="B204" s="112">
        <v>27386875299.24</v>
      </c>
      <c r="C204" s="113">
        <v>4066024793.8200016</v>
      </c>
      <c r="D204" s="112">
        <v>31452900093.059994</v>
      </c>
      <c r="E204" s="113">
        <v>22500952892.360004</v>
      </c>
      <c r="F204" s="112">
        <v>22500797610.84</v>
      </c>
      <c r="G204" s="114">
        <v>8951947200.7</v>
      </c>
      <c r="H204" s="110"/>
    </row>
    <row r="205" spans="1:8" s="58" customFormat="1" ht="15">
      <c r="A205" s="118" t="s">
        <v>239</v>
      </c>
      <c r="B205" s="112">
        <v>25277223271.02</v>
      </c>
      <c r="C205" s="113">
        <v>4017973868.2000012</v>
      </c>
      <c r="D205" s="112">
        <v>29295197139.219994</v>
      </c>
      <c r="E205" s="113">
        <v>20854239607.920002</v>
      </c>
      <c r="F205" s="112">
        <v>20854084326.399998</v>
      </c>
      <c r="G205" s="114">
        <v>8440957531.3</v>
      </c>
      <c r="H205" s="110"/>
    </row>
    <row r="206" spans="1:8" s="58" customFormat="1" ht="15">
      <c r="A206" s="119" t="s">
        <v>240</v>
      </c>
      <c r="B206" s="120">
        <v>0</v>
      </c>
      <c r="C206" s="121">
        <v>8058830.880000001</v>
      </c>
      <c r="D206" s="120">
        <v>8058830.880000001</v>
      </c>
      <c r="E206" s="121">
        <v>0</v>
      </c>
      <c r="F206" s="120">
        <v>0</v>
      </c>
      <c r="G206" s="122">
        <v>8058830.880000001</v>
      </c>
      <c r="H206" s="110"/>
    </row>
    <row r="207" spans="1:8" s="58" customFormat="1" ht="15">
      <c r="A207" s="119" t="s">
        <v>241</v>
      </c>
      <c r="B207" s="120">
        <v>420000</v>
      </c>
      <c r="C207" s="121">
        <v>0</v>
      </c>
      <c r="D207" s="120">
        <v>420000</v>
      </c>
      <c r="E207" s="121">
        <v>0</v>
      </c>
      <c r="F207" s="120">
        <v>0</v>
      </c>
      <c r="G207" s="122">
        <v>420000</v>
      </c>
      <c r="H207" s="110"/>
    </row>
    <row r="208" spans="1:8" s="58" customFormat="1" ht="15">
      <c r="A208" s="119" t="s">
        <v>242</v>
      </c>
      <c r="B208" s="120">
        <v>492923365.4499999</v>
      </c>
      <c r="C208" s="121">
        <v>-95000000</v>
      </c>
      <c r="D208" s="120">
        <v>397923365.45</v>
      </c>
      <c r="E208" s="121">
        <v>250495516.14</v>
      </c>
      <c r="F208" s="120">
        <v>250495516.14</v>
      </c>
      <c r="G208" s="122">
        <v>147427849.31</v>
      </c>
      <c r="H208" s="110"/>
    </row>
    <row r="209" spans="1:8" s="58" customFormat="1" ht="15">
      <c r="A209" s="119" t="s">
        <v>245</v>
      </c>
      <c r="B209" s="120">
        <v>30000000</v>
      </c>
      <c r="C209" s="121">
        <v>-1348241.9299999997</v>
      </c>
      <c r="D209" s="120">
        <v>28651758.07</v>
      </c>
      <c r="E209" s="121">
        <v>0</v>
      </c>
      <c r="F209" s="120">
        <v>0</v>
      </c>
      <c r="G209" s="122">
        <v>28651758.07</v>
      </c>
      <c r="H209" s="110"/>
    </row>
    <row r="210" spans="1:8" ht="15">
      <c r="A210" s="119" t="s">
        <v>246</v>
      </c>
      <c r="B210" s="120">
        <v>210747517.5</v>
      </c>
      <c r="C210" s="121">
        <v>-3999999.9999999944</v>
      </c>
      <c r="D210" s="120">
        <v>206747517.5000001</v>
      </c>
      <c r="E210" s="121">
        <v>116298822.85</v>
      </c>
      <c r="F210" s="120">
        <v>116298822.85</v>
      </c>
      <c r="G210" s="122">
        <v>90448694.64999993</v>
      </c>
      <c r="H210" s="110"/>
    </row>
    <row r="211" spans="1:8" ht="15">
      <c r="A211" s="119" t="s">
        <v>247</v>
      </c>
      <c r="B211" s="120">
        <v>770753985.04</v>
      </c>
      <c r="C211" s="121">
        <v>125340703.01</v>
      </c>
      <c r="D211" s="120">
        <v>896094688.05</v>
      </c>
      <c r="E211" s="121">
        <v>174476528.54000002</v>
      </c>
      <c r="F211" s="120">
        <v>174476528.54000002</v>
      </c>
      <c r="G211" s="122">
        <v>721618159.5100003</v>
      </c>
      <c r="H211" s="110"/>
    </row>
    <row r="212" spans="1:8" ht="15">
      <c r="A212" s="119" t="s">
        <v>248</v>
      </c>
      <c r="B212" s="120">
        <v>186209267.78</v>
      </c>
      <c r="C212" s="121">
        <v>-25814538.780000027</v>
      </c>
      <c r="D212" s="120">
        <v>160394729</v>
      </c>
      <c r="E212" s="121">
        <v>52413777.63000001</v>
      </c>
      <c r="F212" s="120">
        <v>52283779.85000002</v>
      </c>
      <c r="G212" s="122">
        <v>107980951.37</v>
      </c>
      <c r="H212" s="110"/>
    </row>
    <row r="213" spans="1:8" ht="15">
      <c r="A213" s="119" t="s">
        <v>249</v>
      </c>
      <c r="B213" s="120">
        <v>18144276779</v>
      </c>
      <c r="C213" s="121">
        <v>991281206.2</v>
      </c>
      <c r="D213" s="120">
        <v>19135557985.199997</v>
      </c>
      <c r="E213" s="121">
        <v>14047358322.900002</v>
      </c>
      <c r="F213" s="120">
        <v>14047358322.900002</v>
      </c>
      <c r="G213" s="122">
        <v>5088199662.3</v>
      </c>
      <c r="H213" s="110"/>
    </row>
    <row r="214" spans="1:8" ht="15">
      <c r="A214" s="119" t="s">
        <v>250</v>
      </c>
      <c r="B214" s="120">
        <v>0</v>
      </c>
      <c r="C214" s="121">
        <v>11800000</v>
      </c>
      <c r="D214" s="120">
        <v>11800000</v>
      </c>
      <c r="E214" s="121">
        <v>0</v>
      </c>
      <c r="F214" s="120">
        <v>0</v>
      </c>
      <c r="G214" s="122">
        <v>11800000</v>
      </c>
      <c r="H214" s="110"/>
    </row>
    <row r="215" spans="1:8" ht="15">
      <c r="A215" s="119" t="s">
        <v>251</v>
      </c>
      <c r="B215" s="120">
        <v>5396550262</v>
      </c>
      <c r="C215" s="121">
        <v>2859379801.1600013</v>
      </c>
      <c r="D215" s="120">
        <v>8255930063.16</v>
      </c>
      <c r="E215" s="121">
        <v>6154208422.54</v>
      </c>
      <c r="F215" s="120">
        <v>6154208422.54</v>
      </c>
      <c r="G215" s="122">
        <v>2101721640.6199996</v>
      </c>
      <c r="H215" s="110"/>
    </row>
    <row r="216" spans="1:8" ht="15">
      <c r="A216" s="119" t="s">
        <v>252</v>
      </c>
      <c r="B216" s="120">
        <v>0</v>
      </c>
      <c r="C216" s="121">
        <v>9072980</v>
      </c>
      <c r="D216" s="120">
        <v>9072980</v>
      </c>
      <c r="E216" s="121">
        <v>7000000</v>
      </c>
      <c r="F216" s="120">
        <v>7000000</v>
      </c>
      <c r="G216" s="122">
        <v>2072980</v>
      </c>
      <c r="H216" s="110"/>
    </row>
    <row r="217" spans="1:8" ht="15">
      <c r="A217" s="119" t="s">
        <v>254</v>
      </c>
      <c r="B217" s="120">
        <v>0</v>
      </c>
      <c r="C217" s="121">
        <v>102001912.87</v>
      </c>
      <c r="D217" s="120">
        <v>102001912.87</v>
      </c>
      <c r="E217" s="121">
        <v>37201912.870000005</v>
      </c>
      <c r="F217" s="120">
        <v>37201912.870000005</v>
      </c>
      <c r="G217" s="122">
        <v>64800000</v>
      </c>
      <c r="H217" s="110"/>
    </row>
    <row r="218" spans="1:8" ht="15">
      <c r="A218" s="119" t="s">
        <v>255</v>
      </c>
      <c r="B218" s="120">
        <v>0</v>
      </c>
      <c r="C218" s="121">
        <v>11727145.6</v>
      </c>
      <c r="D218" s="120">
        <v>11727145.6</v>
      </c>
      <c r="E218" s="121">
        <v>10150028.15</v>
      </c>
      <c r="F218" s="120">
        <v>10150028.15</v>
      </c>
      <c r="G218" s="122">
        <v>1577117.45</v>
      </c>
      <c r="H218" s="110"/>
    </row>
    <row r="219" spans="1:8" ht="15">
      <c r="A219" s="119" t="s">
        <v>257</v>
      </c>
      <c r="B219" s="120">
        <v>0</v>
      </c>
      <c r="C219" s="121">
        <v>24538923.59</v>
      </c>
      <c r="D219" s="120">
        <v>24538923.59</v>
      </c>
      <c r="E219" s="121">
        <v>3911130.7</v>
      </c>
      <c r="F219" s="120">
        <v>3885846.96</v>
      </c>
      <c r="G219" s="122">
        <v>20627792.89</v>
      </c>
      <c r="H219" s="110"/>
    </row>
    <row r="220" spans="1:8" ht="15">
      <c r="A220" s="119" t="s">
        <v>258</v>
      </c>
      <c r="B220" s="120">
        <v>0</v>
      </c>
      <c r="C220" s="121">
        <v>210000</v>
      </c>
      <c r="D220" s="120">
        <v>210000</v>
      </c>
      <c r="E220" s="121">
        <v>0</v>
      </c>
      <c r="F220" s="120">
        <v>0</v>
      </c>
      <c r="G220" s="122">
        <v>210000</v>
      </c>
      <c r="H220" s="110"/>
    </row>
    <row r="221" spans="1:8" ht="15">
      <c r="A221" s="119" t="s">
        <v>259</v>
      </c>
      <c r="B221" s="120">
        <v>20000000</v>
      </c>
      <c r="C221" s="121">
        <v>2.3283064365386963E-10</v>
      </c>
      <c r="D221" s="120">
        <v>20000000.000000004</v>
      </c>
      <c r="E221" s="121">
        <v>0</v>
      </c>
      <c r="F221" s="120">
        <v>0</v>
      </c>
      <c r="G221" s="122">
        <v>20000000.000000004</v>
      </c>
      <c r="H221" s="110"/>
    </row>
    <row r="222" spans="1:8" ht="15">
      <c r="A222" s="119" t="s">
        <v>261</v>
      </c>
      <c r="B222" s="120">
        <v>25342094.25</v>
      </c>
      <c r="C222" s="121">
        <v>725145.6</v>
      </c>
      <c r="D222" s="120">
        <v>26067239.85</v>
      </c>
      <c r="E222" s="121">
        <v>725145.6</v>
      </c>
      <c r="F222" s="120">
        <v>725145.6</v>
      </c>
      <c r="G222" s="122">
        <v>25342094.25</v>
      </c>
      <c r="H222" s="110"/>
    </row>
    <row r="223" spans="1:8" ht="15">
      <c r="A223" s="119"/>
      <c r="B223" s="120"/>
      <c r="C223" s="121"/>
      <c r="D223" s="120"/>
      <c r="E223" s="121"/>
      <c r="F223" s="120"/>
      <c r="G223" s="122"/>
      <c r="H223" s="110"/>
    </row>
    <row r="224" spans="1:8" ht="15">
      <c r="A224" s="118" t="s">
        <v>272</v>
      </c>
      <c r="B224" s="112">
        <v>29040130</v>
      </c>
      <c r="C224" s="113">
        <v>-2640130</v>
      </c>
      <c r="D224" s="112">
        <v>26400000</v>
      </c>
      <c r="E224" s="113">
        <v>20370000.05</v>
      </c>
      <c r="F224" s="112">
        <v>20370000.05</v>
      </c>
      <c r="G224" s="114">
        <v>6029999.95</v>
      </c>
      <c r="H224" s="110"/>
    </row>
    <row r="225" spans="1:8" ht="23" customHeight="1">
      <c r="A225" s="119" t="s">
        <v>273</v>
      </c>
      <c r="B225" s="120">
        <v>29040130</v>
      </c>
      <c r="C225" s="121">
        <v>-2640130</v>
      </c>
      <c r="D225" s="120">
        <v>26400000</v>
      </c>
      <c r="E225" s="121">
        <v>20370000.05</v>
      </c>
      <c r="F225" s="120">
        <v>20370000.05</v>
      </c>
      <c r="G225" s="122">
        <v>6029999.95</v>
      </c>
      <c r="H225" s="110"/>
    </row>
    <row r="226" spans="1:8" ht="15">
      <c r="A226" s="119"/>
      <c r="B226" s="120"/>
      <c r="C226" s="121"/>
      <c r="D226" s="120"/>
      <c r="E226" s="121"/>
      <c r="F226" s="120"/>
      <c r="G226" s="122"/>
      <c r="H226" s="110"/>
    </row>
    <row r="227" spans="1:8" ht="15">
      <c r="A227" s="118" t="s">
        <v>274</v>
      </c>
      <c r="B227" s="112">
        <v>2080611898.22</v>
      </c>
      <c r="C227" s="113">
        <v>50691055.620000005</v>
      </c>
      <c r="D227" s="112">
        <v>2131302953.84</v>
      </c>
      <c r="E227" s="113">
        <v>1626343284.39</v>
      </c>
      <c r="F227" s="112">
        <v>1626343284.39</v>
      </c>
      <c r="G227" s="114">
        <v>504959669.45000005</v>
      </c>
      <c r="H227" s="110"/>
    </row>
    <row r="228" spans="1:8" ht="15">
      <c r="A228" s="119" t="s">
        <v>276</v>
      </c>
      <c r="B228" s="120">
        <v>1414833.22</v>
      </c>
      <c r="C228" s="121">
        <v>41865839.78</v>
      </c>
      <c r="D228" s="120">
        <v>43280673</v>
      </c>
      <c r="E228" s="121">
        <v>32464538.400000002</v>
      </c>
      <c r="F228" s="120">
        <v>32464538.400000002</v>
      </c>
      <c r="G228" s="122">
        <v>10816134.6</v>
      </c>
      <c r="H228" s="110"/>
    </row>
    <row r="229" spans="1:8" ht="24" customHeight="1">
      <c r="A229" s="119" t="s">
        <v>281</v>
      </c>
      <c r="B229" s="120">
        <v>2079197065</v>
      </c>
      <c r="C229" s="121">
        <v>8825215.840000004</v>
      </c>
      <c r="D229" s="120">
        <v>2088022280.84</v>
      </c>
      <c r="E229" s="121">
        <v>1593878745.99</v>
      </c>
      <c r="F229" s="120">
        <v>1593878745.99</v>
      </c>
      <c r="G229" s="122">
        <v>494143534.85</v>
      </c>
      <c r="H229" s="110"/>
    </row>
    <row r="230" spans="1:8" ht="23" customHeight="1">
      <c r="A230" s="119"/>
      <c r="B230" s="120"/>
      <c r="C230" s="121"/>
      <c r="D230" s="120"/>
      <c r="E230" s="121"/>
      <c r="F230" s="120"/>
      <c r="G230" s="122"/>
      <c r="H230" s="110"/>
    </row>
    <row r="231" spans="1:8" s="58" customFormat="1" ht="23.25" customHeight="1">
      <c r="A231" s="124" t="s">
        <v>282</v>
      </c>
      <c r="B231" s="112">
        <v>2406473681.67</v>
      </c>
      <c r="C231" s="113">
        <v>1768534538.2800002</v>
      </c>
      <c r="D231" s="112">
        <v>4175008219.9500003</v>
      </c>
      <c r="E231" s="113">
        <v>2815720238.8500004</v>
      </c>
      <c r="F231" s="112">
        <v>2815720238.8500004</v>
      </c>
      <c r="G231" s="114">
        <v>1359287981.1</v>
      </c>
      <c r="H231" s="110"/>
    </row>
    <row r="232" spans="1:8" s="58" customFormat="1" ht="15">
      <c r="A232" s="118" t="s">
        <v>283</v>
      </c>
      <c r="B232" s="112">
        <v>2406473681.67</v>
      </c>
      <c r="C232" s="113">
        <v>1768534538.2800002</v>
      </c>
      <c r="D232" s="112">
        <v>4175008219.9500003</v>
      </c>
      <c r="E232" s="113">
        <v>2815720238.8500004</v>
      </c>
      <c r="F232" s="112">
        <v>2815720238.8500004</v>
      </c>
      <c r="G232" s="114">
        <v>1359287981.1</v>
      </c>
      <c r="H232" s="110"/>
    </row>
    <row r="233" spans="1:8" ht="23" customHeight="1">
      <c r="A233" s="119" t="s">
        <v>284</v>
      </c>
      <c r="B233" s="120">
        <v>0</v>
      </c>
      <c r="C233" s="121">
        <v>202876448</v>
      </c>
      <c r="D233" s="120">
        <v>202876448</v>
      </c>
      <c r="E233" s="121">
        <v>149119450</v>
      </c>
      <c r="F233" s="120">
        <v>149119450</v>
      </c>
      <c r="G233" s="122">
        <v>53756998</v>
      </c>
      <c r="H233" s="110"/>
    </row>
    <row r="234" spans="1:8" ht="15">
      <c r="A234" s="119" t="s">
        <v>294</v>
      </c>
      <c r="B234" s="120">
        <v>0</v>
      </c>
      <c r="C234" s="121">
        <v>429917510.84</v>
      </c>
      <c r="D234" s="120">
        <v>429917510.84</v>
      </c>
      <c r="E234" s="121">
        <v>265952902.84</v>
      </c>
      <c r="F234" s="120">
        <v>265952902.84</v>
      </c>
      <c r="G234" s="122">
        <v>163964608</v>
      </c>
      <c r="H234" s="110"/>
    </row>
    <row r="235" spans="1:8" ht="15">
      <c r="A235" s="119" t="s">
        <v>295</v>
      </c>
      <c r="B235" s="120">
        <v>152425605</v>
      </c>
      <c r="C235" s="121">
        <v>0</v>
      </c>
      <c r="D235" s="120">
        <v>152425605</v>
      </c>
      <c r="E235" s="121">
        <v>106358510.48</v>
      </c>
      <c r="F235" s="120">
        <v>106358510.48</v>
      </c>
      <c r="G235" s="122">
        <v>46067094.519999996</v>
      </c>
      <c r="H235" s="110"/>
    </row>
    <row r="236" spans="1:8" s="58" customFormat="1" ht="15">
      <c r="A236" s="119" t="s">
        <v>296</v>
      </c>
      <c r="B236" s="120">
        <v>393760566.27000004</v>
      </c>
      <c r="C236" s="121">
        <v>493022118</v>
      </c>
      <c r="D236" s="120">
        <v>886782684.2700003</v>
      </c>
      <c r="E236" s="121">
        <v>774708782.73</v>
      </c>
      <c r="F236" s="120">
        <v>774708782.73</v>
      </c>
      <c r="G236" s="122">
        <v>112073901.53999999</v>
      </c>
      <c r="H236" s="110"/>
    </row>
    <row r="237" spans="1:8" ht="15">
      <c r="A237" s="119" t="s">
        <v>297</v>
      </c>
      <c r="B237" s="120">
        <v>555130578.4</v>
      </c>
      <c r="C237" s="121">
        <v>146548620.64</v>
      </c>
      <c r="D237" s="120">
        <v>701679199.0400002</v>
      </c>
      <c r="E237" s="121">
        <v>458473345.50999993</v>
      </c>
      <c r="F237" s="120">
        <v>458473345.50999993</v>
      </c>
      <c r="G237" s="122">
        <v>243205853.53</v>
      </c>
      <c r="H237" s="110"/>
    </row>
    <row r="238" spans="1:8" ht="15">
      <c r="A238" s="125" t="s">
        <v>306</v>
      </c>
      <c r="B238" s="126">
        <v>0</v>
      </c>
      <c r="C238" s="127">
        <v>33489514.55</v>
      </c>
      <c r="D238" s="126">
        <v>33489514.55</v>
      </c>
      <c r="E238" s="127">
        <v>24917518.55</v>
      </c>
      <c r="F238" s="126">
        <v>24917518.55</v>
      </c>
      <c r="G238" s="128">
        <v>8571996</v>
      </c>
      <c r="H238" s="110"/>
    </row>
    <row r="239" spans="1:8" s="58" customFormat="1" ht="15">
      <c r="A239" s="119" t="s">
        <v>418</v>
      </c>
      <c r="B239" s="120">
        <v>100000000</v>
      </c>
      <c r="C239" s="121">
        <v>0</v>
      </c>
      <c r="D239" s="120">
        <v>100000000</v>
      </c>
      <c r="E239" s="121">
        <v>100000000</v>
      </c>
      <c r="F239" s="120">
        <v>100000000</v>
      </c>
      <c r="G239" s="122">
        <v>0</v>
      </c>
      <c r="H239" s="110"/>
    </row>
    <row r="240" spans="1:8" s="58" customFormat="1" ht="15">
      <c r="A240" s="119" t="s">
        <v>308</v>
      </c>
      <c r="B240" s="120">
        <v>0</v>
      </c>
      <c r="C240" s="121">
        <v>98362369.16</v>
      </c>
      <c r="D240" s="120">
        <v>98362369.16</v>
      </c>
      <c r="E240" s="121">
        <v>74809429.16</v>
      </c>
      <c r="F240" s="120">
        <v>74809429.16</v>
      </c>
      <c r="G240" s="122">
        <v>23552940</v>
      </c>
      <c r="H240" s="110"/>
    </row>
    <row r="241" spans="1:8" ht="15">
      <c r="A241" s="119" t="s">
        <v>309</v>
      </c>
      <c r="B241" s="120">
        <v>0</v>
      </c>
      <c r="C241" s="121">
        <v>110000</v>
      </c>
      <c r="D241" s="120">
        <v>110000</v>
      </c>
      <c r="E241" s="121">
        <v>110000</v>
      </c>
      <c r="F241" s="120">
        <v>110000</v>
      </c>
      <c r="G241" s="122">
        <v>0</v>
      </c>
      <c r="H241" s="110"/>
    </row>
    <row r="242" spans="1:8" ht="15">
      <c r="A242" s="119" t="s">
        <v>312</v>
      </c>
      <c r="B242" s="120">
        <v>108189972</v>
      </c>
      <c r="C242" s="121">
        <v>43019239</v>
      </c>
      <c r="D242" s="120">
        <v>151209211</v>
      </c>
      <c r="E242" s="121">
        <v>117202466</v>
      </c>
      <c r="F242" s="120">
        <v>117202466</v>
      </c>
      <c r="G242" s="122">
        <v>34006745</v>
      </c>
      <c r="H242" s="110"/>
    </row>
    <row r="243" spans="1:8" ht="15">
      <c r="A243" s="119" t="s">
        <v>314</v>
      </c>
      <c r="B243" s="120">
        <v>522972416</v>
      </c>
      <c r="C243" s="121">
        <v>167885482.85000002</v>
      </c>
      <c r="D243" s="120">
        <v>690857898.8499998</v>
      </c>
      <c r="E243" s="121">
        <v>390996584.1</v>
      </c>
      <c r="F243" s="120">
        <v>390996584.1</v>
      </c>
      <c r="G243" s="122">
        <v>299861314.7500001</v>
      </c>
      <c r="H243" s="110"/>
    </row>
    <row r="244" spans="1:8" ht="15">
      <c r="A244" s="119" t="s">
        <v>320</v>
      </c>
      <c r="B244" s="120">
        <v>570390409.9999999</v>
      </c>
      <c r="C244" s="121">
        <v>31254234.909999993</v>
      </c>
      <c r="D244" s="120">
        <v>601644644.9099998</v>
      </c>
      <c r="E244" s="121">
        <v>255895422.23000002</v>
      </c>
      <c r="F244" s="120">
        <v>255895422.23000002</v>
      </c>
      <c r="G244" s="122">
        <v>345749222.67999995</v>
      </c>
      <c r="H244" s="110"/>
    </row>
    <row r="245" spans="1:8" ht="15">
      <c r="A245" s="119" t="s">
        <v>321</v>
      </c>
      <c r="B245" s="120">
        <v>3604134</v>
      </c>
      <c r="C245" s="121">
        <v>7538979.67</v>
      </c>
      <c r="D245" s="120">
        <v>11143113.67</v>
      </c>
      <c r="E245" s="121">
        <v>8585482.59</v>
      </c>
      <c r="F245" s="120">
        <v>8585482.59</v>
      </c>
      <c r="G245" s="122">
        <v>2557631.08</v>
      </c>
      <c r="H245" s="110"/>
    </row>
    <row r="246" spans="1:8" ht="15">
      <c r="A246" s="119" t="s">
        <v>322</v>
      </c>
      <c r="B246" s="120">
        <v>0</v>
      </c>
      <c r="C246" s="121">
        <v>12908554</v>
      </c>
      <c r="D246" s="120">
        <v>12908554</v>
      </c>
      <c r="E246" s="121">
        <v>10070105</v>
      </c>
      <c r="F246" s="120">
        <v>10070105</v>
      </c>
      <c r="G246" s="122">
        <v>2838449</v>
      </c>
      <c r="H246" s="110"/>
    </row>
    <row r="247" spans="1:8" s="58" customFormat="1" ht="15">
      <c r="A247" s="119" t="s">
        <v>323</v>
      </c>
      <c r="B247" s="120">
        <v>0</v>
      </c>
      <c r="C247" s="121">
        <v>13219300</v>
      </c>
      <c r="D247" s="120">
        <v>13219300</v>
      </c>
      <c r="E247" s="121">
        <v>10312521</v>
      </c>
      <c r="F247" s="120">
        <v>10312521</v>
      </c>
      <c r="G247" s="122">
        <v>2906779</v>
      </c>
      <c r="H247" s="110"/>
    </row>
    <row r="248" spans="1:8" s="58" customFormat="1" ht="15">
      <c r="A248" s="119" t="s">
        <v>324</v>
      </c>
      <c r="B248" s="120">
        <v>0</v>
      </c>
      <c r="C248" s="121">
        <v>38291465</v>
      </c>
      <c r="D248" s="120">
        <v>38291465</v>
      </c>
      <c r="E248" s="121">
        <v>29871593</v>
      </c>
      <c r="F248" s="120">
        <v>29871593</v>
      </c>
      <c r="G248" s="122">
        <v>8419872</v>
      </c>
      <c r="H248" s="110"/>
    </row>
    <row r="249" spans="1:8" s="58" customFormat="1" ht="15">
      <c r="A249" s="119" t="s">
        <v>325</v>
      </c>
      <c r="B249" s="120">
        <v>0</v>
      </c>
      <c r="C249" s="121">
        <v>31757668</v>
      </c>
      <c r="D249" s="120">
        <v>31757668</v>
      </c>
      <c r="E249" s="121">
        <v>24774504</v>
      </c>
      <c r="F249" s="120">
        <v>24774504</v>
      </c>
      <c r="G249" s="122">
        <v>6983164</v>
      </c>
      <c r="H249" s="110"/>
    </row>
    <row r="250" spans="1:8" s="58" customFormat="1" ht="15">
      <c r="A250" s="119" t="s">
        <v>326</v>
      </c>
      <c r="B250" s="120">
        <v>0</v>
      </c>
      <c r="C250" s="121">
        <v>4269209</v>
      </c>
      <c r="D250" s="120">
        <v>4269209</v>
      </c>
      <c r="E250" s="121">
        <v>3330456</v>
      </c>
      <c r="F250" s="120">
        <v>3330456</v>
      </c>
      <c r="G250" s="122">
        <v>938753</v>
      </c>
      <c r="H250" s="110"/>
    </row>
    <row r="251" spans="1:8" s="58" customFormat="1" ht="15">
      <c r="A251" s="119" t="s">
        <v>327</v>
      </c>
      <c r="B251" s="120">
        <v>0</v>
      </c>
      <c r="C251" s="121">
        <v>4881531</v>
      </c>
      <c r="D251" s="120">
        <v>4881531</v>
      </c>
      <c r="E251" s="121">
        <v>3808139</v>
      </c>
      <c r="F251" s="120">
        <v>3808139</v>
      </c>
      <c r="G251" s="122">
        <v>1073392</v>
      </c>
      <c r="H251" s="110"/>
    </row>
    <row r="252" spans="1:8" ht="15">
      <c r="A252" s="119" t="s">
        <v>328</v>
      </c>
      <c r="B252" s="120">
        <v>0</v>
      </c>
      <c r="C252" s="121">
        <v>9182293.66</v>
      </c>
      <c r="D252" s="120">
        <v>9182293.66</v>
      </c>
      <c r="E252" s="121">
        <v>6423026.66</v>
      </c>
      <c r="F252" s="120">
        <v>6423026.66</v>
      </c>
      <c r="G252" s="122">
        <v>2759267</v>
      </c>
      <c r="H252" s="110"/>
    </row>
    <row r="253" spans="1:8" ht="15">
      <c r="A253" s="119"/>
      <c r="B253" s="120"/>
      <c r="C253" s="121"/>
      <c r="D253" s="120"/>
      <c r="E253" s="121"/>
      <c r="F253" s="120"/>
      <c r="G253" s="122"/>
      <c r="H253" s="110"/>
    </row>
    <row r="254" spans="1:8" ht="15">
      <c r="A254" s="111" t="s">
        <v>330</v>
      </c>
      <c r="B254" s="112">
        <v>8711414936</v>
      </c>
      <c r="C254" s="113">
        <v>560305681.1000004</v>
      </c>
      <c r="D254" s="112">
        <v>9271720617.1</v>
      </c>
      <c r="E254" s="113">
        <v>8734076696.130001</v>
      </c>
      <c r="F254" s="112">
        <v>7953967625.88</v>
      </c>
      <c r="G254" s="114">
        <v>537643920.9699999</v>
      </c>
      <c r="H254" s="110"/>
    </row>
    <row r="255" spans="1:8" ht="15">
      <c r="A255" s="115" t="s">
        <v>331</v>
      </c>
      <c r="B255" s="112">
        <v>8711414936</v>
      </c>
      <c r="C255" s="113">
        <v>560305681.1000004</v>
      </c>
      <c r="D255" s="112">
        <v>9271720617.1</v>
      </c>
      <c r="E255" s="113">
        <v>8734076696.130001</v>
      </c>
      <c r="F255" s="112">
        <v>7953967625.88</v>
      </c>
      <c r="G255" s="114">
        <v>537643920.9699999</v>
      </c>
      <c r="H255" s="110"/>
    </row>
    <row r="256" spans="1:8" ht="15">
      <c r="A256" s="116" t="s">
        <v>332</v>
      </c>
      <c r="B256" s="112">
        <v>8711414936</v>
      </c>
      <c r="C256" s="113">
        <v>560305681.1000004</v>
      </c>
      <c r="D256" s="112">
        <v>9271720617.1</v>
      </c>
      <c r="E256" s="113">
        <v>8734076696.130001</v>
      </c>
      <c r="F256" s="112">
        <v>7953967625.88</v>
      </c>
      <c r="G256" s="114">
        <v>537643920.9699999</v>
      </c>
      <c r="H256" s="110"/>
    </row>
    <row r="257" spans="1:8" ht="15">
      <c r="A257" s="117" t="s">
        <v>333</v>
      </c>
      <c r="B257" s="112">
        <v>8711414936</v>
      </c>
      <c r="C257" s="113">
        <v>560305681.1000004</v>
      </c>
      <c r="D257" s="112">
        <v>9271720617.1</v>
      </c>
      <c r="E257" s="113">
        <v>8734076696.130001</v>
      </c>
      <c r="F257" s="112">
        <v>7953967625.88</v>
      </c>
      <c r="G257" s="114">
        <v>537643920.9699999</v>
      </c>
      <c r="H257" s="110"/>
    </row>
    <row r="258" spans="1:8" ht="15">
      <c r="A258" s="118" t="s">
        <v>334</v>
      </c>
      <c r="B258" s="112">
        <v>8711414936</v>
      </c>
      <c r="C258" s="113">
        <v>560305681.1000004</v>
      </c>
      <c r="D258" s="112">
        <v>9271720617.1</v>
      </c>
      <c r="E258" s="113">
        <v>8734076696.130001</v>
      </c>
      <c r="F258" s="112">
        <v>7953967625.88</v>
      </c>
      <c r="G258" s="114">
        <v>537643920.9699999</v>
      </c>
      <c r="H258" s="110"/>
    </row>
    <row r="259" spans="1:8" ht="15">
      <c r="A259" s="119" t="s">
        <v>335</v>
      </c>
      <c r="B259" s="120">
        <v>0</v>
      </c>
      <c r="C259" s="121">
        <v>1309437933.41</v>
      </c>
      <c r="D259" s="120">
        <v>1309437933.41</v>
      </c>
      <c r="E259" s="121">
        <v>1136814039.71</v>
      </c>
      <c r="F259" s="120">
        <v>1089492904.94</v>
      </c>
      <c r="G259" s="122">
        <v>172623893.7</v>
      </c>
      <c r="H259" s="110"/>
    </row>
    <row r="260" spans="1:8" ht="15">
      <c r="A260" s="119" t="s">
        <v>336</v>
      </c>
      <c r="B260" s="120">
        <v>0</v>
      </c>
      <c r="C260" s="121">
        <v>226022953</v>
      </c>
      <c r="D260" s="120">
        <v>226022953</v>
      </c>
      <c r="E260" s="121">
        <v>221767682.3</v>
      </c>
      <c r="F260" s="120">
        <v>199590914.07</v>
      </c>
      <c r="G260" s="122">
        <v>4255270.699999999</v>
      </c>
      <c r="H260" s="110"/>
    </row>
    <row r="261" spans="1:8" ht="15">
      <c r="A261" s="119" t="s">
        <v>337</v>
      </c>
      <c r="B261" s="120">
        <v>0</v>
      </c>
      <c r="C261" s="121">
        <v>94604094</v>
      </c>
      <c r="D261" s="120">
        <v>94604094</v>
      </c>
      <c r="E261" s="121">
        <v>91468533</v>
      </c>
      <c r="F261" s="120">
        <v>82321679.7</v>
      </c>
      <c r="G261" s="122">
        <v>3135561</v>
      </c>
      <c r="H261" s="110"/>
    </row>
    <row r="262" spans="1:8" ht="15">
      <c r="A262" s="119" t="s">
        <v>338</v>
      </c>
      <c r="B262" s="120">
        <v>0</v>
      </c>
      <c r="C262" s="121">
        <v>134035600</v>
      </c>
      <c r="D262" s="120">
        <v>134035600</v>
      </c>
      <c r="E262" s="121">
        <v>129583612.5</v>
      </c>
      <c r="F262" s="120">
        <v>116625251.25</v>
      </c>
      <c r="G262" s="122">
        <v>4451987.5</v>
      </c>
      <c r="H262" s="110"/>
    </row>
    <row r="263" spans="1:8" ht="15">
      <c r="A263" s="119" t="s">
        <v>339</v>
      </c>
      <c r="B263" s="120">
        <v>0</v>
      </c>
      <c r="C263" s="121">
        <v>89197755</v>
      </c>
      <c r="D263" s="120">
        <v>89197755</v>
      </c>
      <c r="E263" s="121">
        <v>86936620.8</v>
      </c>
      <c r="F263" s="120">
        <v>78242958.72</v>
      </c>
      <c r="G263" s="122">
        <v>2261134.1999999993</v>
      </c>
      <c r="H263" s="110"/>
    </row>
    <row r="264" spans="1:8" ht="15">
      <c r="A264" s="119" t="s">
        <v>340</v>
      </c>
      <c r="B264" s="120">
        <v>0</v>
      </c>
      <c r="C264" s="121">
        <v>19297185</v>
      </c>
      <c r="D264" s="120">
        <v>19297185</v>
      </c>
      <c r="E264" s="121">
        <v>18520007.5</v>
      </c>
      <c r="F264" s="120">
        <v>16668006.75</v>
      </c>
      <c r="G264" s="122">
        <v>777177.5</v>
      </c>
      <c r="H264" s="110"/>
    </row>
    <row r="265" spans="1:8" ht="15">
      <c r="A265" s="119" t="s">
        <v>341</v>
      </c>
      <c r="B265" s="120">
        <v>0</v>
      </c>
      <c r="C265" s="121">
        <v>35099877</v>
      </c>
      <c r="D265" s="120">
        <v>35099877</v>
      </c>
      <c r="E265" s="121">
        <v>33797109.7</v>
      </c>
      <c r="F265" s="120">
        <v>30417398.73</v>
      </c>
      <c r="G265" s="122">
        <v>1302767.2999999998</v>
      </c>
      <c r="H265" s="110"/>
    </row>
    <row r="266" spans="1:8" ht="15">
      <c r="A266" s="119" t="s">
        <v>342</v>
      </c>
      <c r="B266" s="120">
        <v>0</v>
      </c>
      <c r="C266" s="121">
        <v>77543787</v>
      </c>
      <c r="D266" s="120">
        <v>77543787</v>
      </c>
      <c r="E266" s="121">
        <v>68322799.8</v>
      </c>
      <c r="F266" s="120">
        <v>66489539.13</v>
      </c>
      <c r="G266" s="122">
        <v>9220987.2</v>
      </c>
      <c r="H266" s="110"/>
    </row>
    <row r="267" spans="1:8" ht="15">
      <c r="A267" s="119" t="s">
        <v>343</v>
      </c>
      <c r="B267" s="120">
        <v>0</v>
      </c>
      <c r="C267" s="121">
        <v>27981541</v>
      </c>
      <c r="D267" s="120">
        <v>27981541</v>
      </c>
      <c r="E267" s="121">
        <v>26962232.8</v>
      </c>
      <c r="F267" s="120">
        <v>24266009.52</v>
      </c>
      <c r="G267" s="122">
        <v>1019308.2000000002</v>
      </c>
      <c r="H267" s="110"/>
    </row>
    <row r="268" spans="1:8" ht="15">
      <c r="A268" s="119" t="s">
        <v>344</v>
      </c>
      <c r="B268" s="120">
        <v>0</v>
      </c>
      <c r="C268" s="121">
        <v>31428705</v>
      </c>
      <c r="D268" s="120">
        <v>31428705</v>
      </c>
      <c r="E268" s="121">
        <v>30789407.2</v>
      </c>
      <c r="F268" s="120">
        <v>27710466.48</v>
      </c>
      <c r="G268" s="122">
        <v>639297.7999999998</v>
      </c>
      <c r="H268" s="110"/>
    </row>
    <row r="269" spans="1:8" ht="15">
      <c r="A269" s="119" t="s">
        <v>345</v>
      </c>
      <c r="B269" s="120">
        <v>0</v>
      </c>
      <c r="C269" s="121">
        <v>124798238</v>
      </c>
      <c r="D269" s="120">
        <v>124798238</v>
      </c>
      <c r="E269" s="121">
        <v>121621349</v>
      </c>
      <c r="F269" s="120">
        <v>109459214.1</v>
      </c>
      <c r="G269" s="122">
        <v>3176889</v>
      </c>
      <c r="H269" s="110"/>
    </row>
    <row r="270" spans="1:8" ht="15">
      <c r="A270" s="119" t="s">
        <v>346</v>
      </c>
      <c r="B270" s="120">
        <v>0</v>
      </c>
      <c r="C270" s="121">
        <v>141705553</v>
      </c>
      <c r="D270" s="120">
        <v>141705553</v>
      </c>
      <c r="E270" s="121">
        <v>134656202.8</v>
      </c>
      <c r="F270" s="120">
        <v>121190582.52</v>
      </c>
      <c r="G270" s="122">
        <v>7049350.200000003</v>
      </c>
      <c r="H270" s="110"/>
    </row>
    <row r="271" spans="1:8" ht="15">
      <c r="A271" s="119" t="s">
        <v>347</v>
      </c>
      <c r="B271" s="120">
        <v>0</v>
      </c>
      <c r="C271" s="121">
        <v>253849109</v>
      </c>
      <c r="D271" s="120">
        <v>253849109</v>
      </c>
      <c r="E271" s="121">
        <v>241640525</v>
      </c>
      <c r="F271" s="120">
        <v>217069519.7</v>
      </c>
      <c r="G271" s="122">
        <v>12208584</v>
      </c>
      <c r="H271" s="110"/>
    </row>
    <row r="272" spans="1:8" ht="15">
      <c r="A272" s="119" t="s">
        <v>348</v>
      </c>
      <c r="B272" s="120">
        <v>0</v>
      </c>
      <c r="C272" s="121">
        <v>48599375</v>
      </c>
      <c r="D272" s="120">
        <v>48599375</v>
      </c>
      <c r="E272" s="121">
        <v>46863947.2</v>
      </c>
      <c r="F272" s="120">
        <v>42177552.480000004</v>
      </c>
      <c r="G272" s="122">
        <v>1735427.8000000007</v>
      </c>
      <c r="H272" s="110"/>
    </row>
    <row r="273" spans="1:8" ht="15">
      <c r="A273" s="119" t="s">
        <v>349</v>
      </c>
      <c r="B273" s="120">
        <v>0</v>
      </c>
      <c r="C273" s="121">
        <v>36353442</v>
      </c>
      <c r="D273" s="120">
        <v>36353442</v>
      </c>
      <c r="E273" s="121">
        <v>34565128.5</v>
      </c>
      <c r="F273" s="120">
        <v>31108615.65</v>
      </c>
      <c r="G273" s="122">
        <v>1788313.5</v>
      </c>
      <c r="H273" s="110"/>
    </row>
    <row r="274" spans="1:8" ht="15">
      <c r="A274" s="119" t="s">
        <v>350</v>
      </c>
      <c r="B274" s="120">
        <v>0</v>
      </c>
      <c r="C274" s="121">
        <v>27443894</v>
      </c>
      <c r="D274" s="120">
        <v>27443894</v>
      </c>
      <c r="E274" s="121">
        <v>25892808.3</v>
      </c>
      <c r="F274" s="120">
        <v>23303527.47</v>
      </c>
      <c r="G274" s="122">
        <v>1551085.7000000002</v>
      </c>
      <c r="H274" s="110"/>
    </row>
    <row r="275" spans="1:8" ht="15">
      <c r="A275" s="119" t="s">
        <v>351</v>
      </c>
      <c r="B275" s="120">
        <v>0</v>
      </c>
      <c r="C275" s="121">
        <v>64504279</v>
      </c>
      <c r="D275" s="120">
        <v>64504279</v>
      </c>
      <c r="E275" s="121">
        <v>63018687.7</v>
      </c>
      <c r="F275" s="120">
        <v>56716818.93</v>
      </c>
      <c r="G275" s="122">
        <v>1485591.2999999998</v>
      </c>
      <c r="H275" s="110"/>
    </row>
    <row r="276" spans="1:8" ht="15">
      <c r="A276" s="119" t="s">
        <v>352</v>
      </c>
      <c r="B276" s="120">
        <v>0</v>
      </c>
      <c r="C276" s="121">
        <v>131119938</v>
      </c>
      <c r="D276" s="120">
        <v>131119938</v>
      </c>
      <c r="E276" s="121">
        <v>128965042.5</v>
      </c>
      <c r="F276" s="120">
        <v>116068538.25</v>
      </c>
      <c r="G276" s="122">
        <v>2154895.5</v>
      </c>
      <c r="H276" s="110"/>
    </row>
    <row r="277" spans="1:8" ht="15">
      <c r="A277" s="119" t="s">
        <v>353</v>
      </c>
      <c r="B277" s="120">
        <v>0</v>
      </c>
      <c r="C277" s="121">
        <v>36474207</v>
      </c>
      <c r="D277" s="120">
        <v>36474207</v>
      </c>
      <c r="E277" s="121">
        <v>34903157.5</v>
      </c>
      <c r="F277" s="120">
        <v>31412841.75</v>
      </c>
      <c r="G277" s="122">
        <v>1571049.5</v>
      </c>
      <c r="H277" s="110"/>
    </row>
    <row r="278" spans="1:8" ht="15">
      <c r="A278" s="119" t="s">
        <v>354</v>
      </c>
      <c r="B278" s="120">
        <v>0</v>
      </c>
      <c r="C278" s="121">
        <v>40681011</v>
      </c>
      <c r="D278" s="120">
        <v>40681011</v>
      </c>
      <c r="E278" s="121">
        <v>39011078</v>
      </c>
      <c r="F278" s="120">
        <v>35109970.2</v>
      </c>
      <c r="G278" s="122">
        <v>1669933</v>
      </c>
      <c r="H278" s="110"/>
    </row>
    <row r="279" spans="1:8" ht="15">
      <c r="A279" s="119" t="s">
        <v>355</v>
      </c>
      <c r="B279" s="120">
        <v>0</v>
      </c>
      <c r="C279" s="121">
        <v>64941638</v>
      </c>
      <c r="D279" s="120">
        <v>64941638</v>
      </c>
      <c r="E279" s="121">
        <v>63206093.5</v>
      </c>
      <c r="F279" s="120">
        <v>56885484.15</v>
      </c>
      <c r="G279" s="122">
        <v>1735544.5</v>
      </c>
      <c r="H279" s="110"/>
    </row>
    <row r="280" spans="1:8" ht="15">
      <c r="A280" s="119" t="s">
        <v>356</v>
      </c>
      <c r="B280" s="120">
        <v>0</v>
      </c>
      <c r="C280" s="121">
        <v>89624994</v>
      </c>
      <c r="D280" s="120">
        <v>89624994</v>
      </c>
      <c r="E280" s="121">
        <v>87267661.2</v>
      </c>
      <c r="F280" s="120">
        <v>78540895.08</v>
      </c>
      <c r="G280" s="122">
        <v>2357332.8000000007</v>
      </c>
      <c r="H280" s="110"/>
    </row>
    <row r="281" spans="1:8" ht="15">
      <c r="A281" s="119" t="s">
        <v>357</v>
      </c>
      <c r="B281" s="120">
        <v>0</v>
      </c>
      <c r="C281" s="121">
        <v>177630588</v>
      </c>
      <c r="D281" s="120">
        <v>177630588</v>
      </c>
      <c r="E281" s="121">
        <v>168722176.5</v>
      </c>
      <c r="F281" s="120">
        <v>151849958.85</v>
      </c>
      <c r="G281" s="122">
        <v>8908411.5</v>
      </c>
      <c r="H281" s="110"/>
    </row>
    <row r="282" spans="1:8" ht="15">
      <c r="A282" s="119" t="s">
        <v>358</v>
      </c>
      <c r="B282" s="120">
        <v>0</v>
      </c>
      <c r="C282" s="121">
        <v>151083873</v>
      </c>
      <c r="D282" s="120">
        <v>151083873</v>
      </c>
      <c r="E282" s="121">
        <v>146530550</v>
      </c>
      <c r="F282" s="120">
        <v>131877495</v>
      </c>
      <c r="G282" s="122">
        <v>4553323</v>
      </c>
      <c r="H282" s="110"/>
    </row>
    <row r="283" spans="1:8" ht="15">
      <c r="A283" s="119" t="s">
        <v>359</v>
      </c>
      <c r="B283" s="120">
        <v>0</v>
      </c>
      <c r="C283" s="121">
        <v>76802263</v>
      </c>
      <c r="D283" s="120">
        <v>76802263</v>
      </c>
      <c r="E283" s="121">
        <v>66257162.82</v>
      </c>
      <c r="F283" s="120">
        <v>66257162.82</v>
      </c>
      <c r="G283" s="122">
        <v>10545100.179999998</v>
      </c>
      <c r="H283" s="110"/>
    </row>
    <row r="284" spans="1:8" ht="15">
      <c r="A284" s="119" t="s">
        <v>360</v>
      </c>
      <c r="B284" s="120">
        <v>0</v>
      </c>
      <c r="C284" s="121">
        <v>28369669</v>
      </c>
      <c r="D284" s="120">
        <v>28369669</v>
      </c>
      <c r="E284" s="121">
        <v>27476679.7</v>
      </c>
      <c r="F284" s="120">
        <v>24729011.73</v>
      </c>
      <c r="G284" s="122">
        <v>892989.2999999998</v>
      </c>
      <c r="H284" s="110"/>
    </row>
    <row r="285" spans="1:8" ht="15">
      <c r="A285" s="119" t="s">
        <v>361</v>
      </c>
      <c r="B285" s="120">
        <v>0</v>
      </c>
      <c r="C285" s="121">
        <v>54885496</v>
      </c>
      <c r="D285" s="120">
        <v>54885496</v>
      </c>
      <c r="E285" s="121">
        <v>52969112.3</v>
      </c>
      <c r="F285" s="120">
        <v>47672201.07</v>
      </c>
      <c r="G285" s="122">
        <v>1916383.6999999993</v>
      </c>
      <c r="H285" s="110"/>
    </row>
    <row r="286" spans="1:8" ht="15">
      <c r="A286" s="119" t="s">
        <v>362</v>
      </c>
      <c r="B286" s="120">
        <v>0</v>
      </c>
      <c r="C286" s="121">
        <v>33792076</v>
      </c>
      <c r="D286" s="120">
        <v>33792076</v>
      </c>
      <c r="E286" s="121">
        <v>32792848</v>
      </c>
      <c r="F286" s="120">
        <v>29513563.2</v>
      </c>
      <c r="G286" s="122">
        <v>999228</v>
      </c>
      <c r="H286" s="110"/>
    </row>
    <row r="287" spans="1:8" ht="15">
      <c r="A287" s="119" t="s">
        <v>363</v>
      </c>
      <c r="B287" s="120">
        <v>0</v>
      </c>
      <c r="C287" s="121">
        <v>64685105</v>
      </c>
      <c r="D287" s="120">
        <v>64685105</v>
      </c>
      <c r="E287" s="121">
        <v>56141856.63</v>
      </c>
      <c r="F287" s="120">
        <v>56141856.63</v>
      </c>
      <c r="G287" s="122">
        <v>8543248.37</v>
      </c>
      <c r="H287" s="110"/>
    </row>
    <row r="288" spans="1:8" ht="15">
      <c r="A288" s="119" t="s">
        <v>364</v>
      </c>
      <c r="B288" s="120">
        <v>0</v>
      </c>
      <c r="C288" s="121">
        <v>430075570.08</v>
      </c>
      <c r="D288" s="120">
        <v>430075570.08</v>
      </c>
      <c r="E288" s="121">
        <v>410726287.47999996</v>
      </c>
      <c r="F288" s="120">
        <v>371328799.87999994</v>
      </c>
      <c r="G288" s="122">
        <v>19349282.6</v>
      </c>
      <c r="H288" s="110"/>
    </row>
    <row r="289" spans="1:8" ht="15">
      <c r="A289" s="119" t="s">
        <v>365</v>
      </c>
      <c r="B289" s="120">
        <v>0</v>
      </c>
      <c r="C289" s="121">
        <v>445694835.75</v>
      </c>
      <c r="D289" s="120">
        <v>445694835.75</v>
      </c>
      <c r="E289" s="121">
        <v>409159191.85</v>
      </c>
      <c r="F289" s="120">
        <v>370103933.21999997</v>
      </c>
      <c r="G289" s="122">
        <v>36535643.89999999</v>
      </c>
      <c r="H289" s="110"/>
    </row>
    <row r="290" spans="1:8" ht="15">
      <c r="A290" s="119" t="s">
        <v>366</v>
      </c>
      <c r="B290" s="120">
        <v>0</v>
      </c>
      <c r="C290" s="121">
        <v>105076715</v>
      </c>
      <c r="D290" s="120">
        <v>105076715</v>
      </c>
      <c r="E290" s="121">
        <v>99085783</v>
      </c>
      <c r="F290" s="120">
        <v>89177204.7</v>
      </c>
      <c r="G290" s="122">
        <v>5990932</v>
      </c>
      <c r="H290" s="110"/>
    </row>
    <row r="291" spans="1:8" ht="15">
      <c r="A291" s="119" t="s">
        <v>367</v>
      </c>
      <c r="B291" s="120">
        <v>0</v>
      </c>
      <c r="C291" s="121">
        <v>55893632</v>
      </c>
      <c r="D291" s="120">
        <v>55893632</v>
      </c>
      <c r="E291" s="121">
        <v>53458896.5</v>
      </c>
      <c r="F291" s="120">
        <v>48113006.85</v>
      </c>
      <c r="G291" s="122">
        <v>2434735.5</v>
      </c>
      <c r="H291" s="110"/>
    </row>
    <row r="292" spans="1:8" ht="15">
      <c r="A292" s="119" t="s">
        <v>368</v>
      </c>
      <c r="B292" s="120">
        <v>0</v>
      </c>
      <c r="C292" s="121">
        <v>29956093</v>
      </c>
      <c r="D292" s="120">
        <v>29956093</v>
      </c>
      <c r="E292" s="121">
        <v>29281301.8</v>
      </c>
      <c r="F292" s="120">
        <v>26353171.619999997</v>
      </c>
      <c r="G292" s="122">
        <v>674791.2000000002</v>
      </c>
      <c r="H292" s="110"/>
    </row>
    <row r="293" spans="1:8" ht="15">
      <c r="A293" s="119" t="s">
        <v>369</v>
      </c>
      <c r="B293" s="120">
        <v>0</v>
      </c>
      <c r="C293" s="121">
        <v>173507839</v>
      </c>
      <c r="D293" s="120">
        <v>173507839</v>
      </c>
      <c r="E293" s="121">
        <v>169148547.5</v>
      </c>
      <c r="F293" s="120">
        <v>152233692.75</v>
      </c>
      <c r="G293" s="122">
        <v>4359291.5</v>
      </c>
      <c r="H293" s="110"/>
    </row>
    <row r="294" spans="1:8" ht="15">
      <c r="A294" s="119" t="s">
        <v>370</v>
      </c>
      <c r="B294" s="120">
        <v>0</v>
      </c>
      <c r="C294" s="121">
        <v>33494156</v>
      </c>
      <c r="D294" s="120">
        <v>33494156</v>
      </c>
      <c r="E294" s="121">
        <v>31709461.8</v>
      </c>
      <c r="F294" s="120">
        <v>28538515.619999997</v>
      </c>
      <c r="G294" s="122">
        <v>1784694.1999999993</v>
      </c>
      <c r="H294" s="110"/>
    </row>
    <row r="295" spans="1:8" ht="15">
      <c r="A295" s="119" t="s">
        <v>371</v>
      </c>
      <c r="B295" s="120">
        <v>0</v>
      </c>
      <c r="C295" s="121">
        <v>86306429</v>
      </c>
      <c r="D295" s="120">
        <v>86306429</v>
      </c>
      <c r="E295" s="121">
        <v>81975857</v>
      </c>
      <c r="F295" s="120">
        <v>73778271.3</v>
      </c>
      <c r="G295" s="122">
        <v>4330572</v>
      </c>
      <c r="H295" s="110"/>
    </row>
    <row r="296" spans="1:8" s="58" customFormat="1" ht="15">
      <c r="A296" s="125" t="s">
        <v>372</v>
      </c>
      <c r="B296" s="126">
        <v>0</v>
      </c>
      <c r="C296" s="127">
        <v>249306884.4</v>
      </c>
      <c r="D296" s="126">
        <v>249306884.4</v>
      </c>
      <c r="E296" s="127">
        <v>227752822.8</v>
      </c>
      <c r="F296" s="126">
        <v>206516895.8</v>
      </c>
      <c r="G296" s="128">
        <v>21554061.6</v>
      </c>
      <c r="H296" s="110"/>
    </row>
    <row r="297" spans="1:8" s="58" customFormat="1" ht="15">
      <c r="A297" s="119" t="s">
        <v>373</v>
      </c>
      <c r="B297" s="120">
        <v>0</v>
      </c>
      <c r="C297" s="121">
        <v>45025267</v>
      </c>
      <c r="D297" s="120">
        <v>45025267</v>
      </c>
      <c r="E297" s="121">
        <v>43696348.5</v>
      </c>
      <c r="F297" s="120">
        <v>39326713.65</v>
      </c>
      <c r="G297" s="122">
        <v>1328918.5</v>
      </c>
      <c r="H297" s="110"/>
    </row>
    <row r="298" spans="1:8" ht="15">
      <c r="A298" s="119" t="s">
        <v>374</v>
      </c>
      <c r="B298" s="120">
        <v>0</v>
      </c>
      <c r="C298" s="121">
        <v>54839155</v>
      </c>
      <c r="D298" s="120">
        <v>54839155</v>
      </c>
      <c r="E298" s="121">
        <v>53541641.2</v>
      </c>
      <c r="F298" s="120">
        <v>48187477.08</v>
      </c>
      <c r="G298" s="122">
        <v>1297513.7999999998</v>
      </c>
      <c r="H298" s="110"/>
    </row>
    <row r="299" spans="1:8" s="58" customFormat="1" ht="15">
      <c r="A299" s="119" t="s">
        <v>375</v>
      </c>
      <c r="B299" s="120">
        <v>0</v>
      </c>
      <c r="C299" s="121">
        <v>20559043</v>
      </c>
      <c r="D299" s="120">
        <v>20559043</v>
      </c>
      <c r="E299" s="121">
        <v>19837670.3</v>
      </c>
      <c r="F299" s="120">
        <v>17853903.27</v>
      </c>
      <c r="G299" s="122">
        <v>721372.7000000002</v>
      </c>
      <c r="H299" s="110"/>
    </row>
    <row r="300" spans="1:8" s="58" customFormat="1" ht="15">
      <c r="A300" s="119" t="s">
        <v>376</v>
      </c>
      <c r="B300" s="120">
        <v>0</v>
      </c>
      <c r="C300" s="121">
        <v>81812129</v>
      </c>
      <c r="D300" s="120">
        <v>81812129</v>
      </c>
      <c r="E300" s="121">
        <v>79750279.8</v>
      </c>
      <c r="F300" s="120">
        <v>71775251.82000001</v>
      </c>
      <c r="G300" s="122">
        <v>2061849.1999999993</v>
      </c>
      <c r="H300" s="110"/>
    </row>
    <row r="301" spans="1:8" ht="15">
      <c r="A301" s="119" t="s">
        <v>377</v>
      </c>
      <c r="B301" s="120">
        <v>0</v>
      </c>
      <c r="C301" s="121">
        <v>62444222</v>
      </c>
      <c r="D301" s="120">
        <v>62444222</v>
      </c>
      <c r="E301" s="121">
        <v>59538416.8</v>
      </c>
      <c r="F301" s="120">
        <v>53584575.12</v>
      </c>
      <c r="G301" s="122">
        <v>2905805.1999999993</v>
      </c>
      <c r="H301" s="110"/>
    </row>
    <row r="302" spans="1:8" ht="15">
      <c r="A302" s="119" t="s">
        <v>378</v>
      </c>
      <c r="B302" s="120">
        <v>0</v>
      </c>
      <c r="C302" s="121">
        <v>27330958</v>
      </c>
      <c r="D302" s="120">
        <v>27330958</v>
      </c>
      <c r="E302" s="121">
        <v>26446491.2</v>
      </c>
      <c r="F302" s="120">
        <v>23801842.080000002</v>
      </c>
      <c r="G302" s="122">
        <v>884466.7999999998</v>
      </c>
      <c r="H302" s="110"/>
    </row>
    <row r="303" spans="1:8" ht="15">
      <c r="A303" s="119" t="s">
        <v>379</v>
      </c>
      <c r="B303" s="120">
        <v>0</v>
      </c>
      <c r="C303" s="121">
        <v>68277439</v>
      </c>
      <c r="D303" s="120">
        <v>68277439</v>
      </c>
      <c r="E303" s="121">
        <v>65191611.8</v>
      </c>
      <c r="F303" s="120">
        <v>58672450.62</v>
      </c>
      <c r="G303" s="122">
        <v>3085827.1999999993</v>
      </c>
      <c r="H303" s="110"/>
    </row>
    <row r="304" spans="1:8" ht="15">
      <c r="A304" s="119" t="s">
        <v>380</v>
      </c>
      <c r="B304" s="120">
        <v>0</v>
      </c>
      <c r="C304" s="121">
        <v>71858169</v>
      </c>
      <c r="D304" s="120">
        <v>71858169</v>
      </c>
      <c r="E304" s="121">
        <v>68782848.8</v>
      </c>
      <c r="F304" s="120">
        <v>61904563.92</v>
      </c>
      <c r="G304" s="122">
        <v>3075320.1999999993</v>
      </c>
      <c r="H304" s="110"/>
    </row>
    <row r="305" spans="1:8" ht="15">
      <c r="A305" s="119" t="s">
        <v>381</v>
      </c>
      <c r="B305" s="120">
        <v>0</v>
      </c>
      <c r="C305" s="121">
        <v>128444178</v>
      </c>
      <c r="D305" s="120">
        <v>128444178</v>
      </c>
      <c r="E305" s="121">
        <v>125457351.5</v>
      </c>
      <c r="F305" s="120">
        <v>112911616.35</v>
      </c>
      <c r="G305" s="122">
        <v>2986826.5</v>
      </c>
      <c r="H305" s="110"/>
    </row>
    <row r="306" spans="1:8" ht="15">
      <c r="A306" s="119" t="s">
        <v>382</v>
      </c>
      <c r="B306" s="120">
        <v>0</v>
      </c>
      <c r="C306" s="121">
        <v>36246251</v>
      </c>
      <c r="D306" s="120">
        <v>36246251</v>
      </c>
      <c r="E306" s="121">
        <v>34643329.8</v>
      </c>
      <c r="F306" s="120">
        <v>31178996.82</v>
      </c>
      <c r="G306" s="122">
        <v>1602921.2000000002</v>
      </c>
      <c r="H306" s="110"/>
    </row>
    <row r="307" spans="1:8" ht="15">
      <c r="A307" s="119" t="s">
        <v>383</v>
      </c>
      <c r="B307" s="120">
        <v>0</v>
      </c>
      <c r="C307" s="121">
        <v>62705597</v>
      </c>
      <c r="D307" s="120">
        <v>62705597</v>
      </c>
      <c r="E307" s="121">
        <v>60542762.7</v>
      </c>
      <c r="F307" s="120">
        <v>54488486.43</v>
      </c>
      <c r="G307" s="122">
        <v>2162834.3000000007</v>
      </c>
      <c r="H307" s="110"/>
    </row>
    <row r="308" spans="1:8" ht="15">
      <c r="A308" s="119" t="s">
        <v>384</v>
      </c>
      <c r="B308" s="120">
        <v>0</v>
      </c>
      <c r="C308" s="121">
        <v>105791524</v>
      </c>
      <c r="D308" s="120">
        <v>105791524</v>
      </c>
      <c r="E308" s="121">
        <v>103520116.2</v>
      </c>
      <c r="F308" s="120">
        <v>93168104.58</v>
      </c>
      <c r="G308" s="122">
        <v>2271407.8000000007</v>
      </c>
      <c r="H308" s="110"/>
    </row>
    <row r="309" spans="1:8" ht="15">
      <c r="A309" s="119" t="s">
        <v>385</v>
      </c>
      <c r="B309" s="120">
        <v>0</v>
      </c>
      <c r="C309" s="121">
        <v>34900465</v>
      </c>
      <c r="D309" s="120">
        <v>34900465</v>
      </c>
      <c r="E309" s="121">
        <v>33411721.3</v>
      </c>
      <c r="F309" s="120">
        <v>30070549.169999998</v>
      </c>
      <c r="G309" s="122">
        <v>1488743.7000000002</v>
      </c>
      <c r="H309" s="110"/>
    </row>
    <row r="310" spans="1:8" ht="15">
      <c r="A310" s="119" t="s">
        <v>386</v>
      </c>
      <c r="B310" s="120">
        <v>0</v>
      </c>
      <c r="C310" s="121">
        <v>86085564</v>
      </c>
      <c r="D310" s="120">
        <v>86085564</v>
      </c>
      <c r="E310" s="121">
        <v>83110528.5</v>
      </c>
      <c r="F310" s="120">
        <v>74799475.65</v>
      </c>
      <c r="G310" s="122">
        <v>2975035.5</v>
      </c>
      <c r="H310" s="110"/>
    </row>
    <row r="311" spans="1:8" ht="15">
      <c r="A311" s="119" t="s">
        <v>387</v>
      </c>
      <c r="B311" s="120">
        <v>0</v>
      </c>
      <c r="C311" s="121">
        <v>201542192</v>
      </c>
      <c r="D311" s="120">
        <v>201542192</v>
      </c>
      <c r="E311" s="121">
        <v>193645383.7</v>
      </c>
      <c r="F311" s="120">
        <v>174280845.33</v>
      </c>
      <c r="G311" s="122">
        <v>7896808.299999997</v>
      </c>
      <c r="H311" s="110"/>
    </row>
    <row r="312" spans="1:8" ht="15">
      <c r="A312" s="119" t="s">
        <v>388</v>
      </c>
      <c r="B312" s="120">
        <v>0</v>
      </c>
      <c r="C312" s="121">
        <v>41395348</v>
      </c>
      <c r="D312" s="120">
        <v>41395348</v>
      </c>
      <c r="E312" s="121">
        <v>40591786.2</v>
      </c>
      <c r="F312" s="120">
        <v>36532607.58</v>
      </c>
      <c r="G312" s="122">
        <v>803561.7999999998</v>
      </c>
      <c r="H312" s="110"/>
    </row>
    <row r="313" spans="1:8" ht="15">
      <c r="A313" s="119" t="s">
        <v>389</v>
      </c>
      <c r="B313" s="120">
        <v>0</v>
      </c>
      <c r="C313" s="121">
        <v>100187611</v>
      </c>
      <c r="D313" s="120">
        <v>100187611</v>
      </c>
      <c r="E313" s="121">
        <v>95020087.8</v>
      </c>
      <c r="F313" s="120">
        <v>85518079.02</v>
      </c>
      <c r="G313" s="122">
        <v>5167523.199999999</v>
      </c>
      <c r="H313" s="110"/>
    </row>
    <row r="314" spans="1:8" ht="15">
      <c r="A314" s="119" t="s">
        <v>390</v>
      </c>
      <c r="B314" s="120">
        <v>0</v>
      </c>
      <c r="C314" s="121">
        <v>32400267</v>
      </c>
      <c r="D314" s="120">
        <v>32400267</v>
      </c>
      <c r="E314" s="121">
        <v>30894245.3</v>
      </c>
      <c r="F314" s="120">
        <v>27804820.77</v>
      </c>
      <c r="G314" s="122">
        <v>1506021.7000000002</v>
      </c>
      <c r="H314" s="110"/>
    </row>
    <row r="315" spans="1:8" ht="15">
      <c r="A315" s="119" t="s">
        <v>391</v>
      </c>
      <c r="B315" s="120">
        <v>0</v>
      </c>
      <c r="C315" s="121">
        <v>64422267</v>
      </c>
      <c r="D315" s="120">
        <v>64422267</v>
      </c>
      <c r="E315" s="121">
        <v>60044996.7</v>
      </c>
      <c r="F315" s="120">
        <v>54040497.03</v>
      </c>
      <c r="G315" s="122">
        <v>4377270.300000001</v>
      </c>
      <c r="H315" s="110"/>
    </row>
    <row r="316" spans="1:8" ht="15">
      <c r="A316" s="119" t="s">
        <v>392</v>
      </c>
      <c r="B316" s="120">
        <v>0</v>
      </c>
      <c r="C316" s="121">
        <v>113011241</v>
      </c>
      <c r="D316" s="120">
        <v>113011241</v>
      </c>
      <c r="E316" s="121">
        <v>106719921.78</v>
      </c>
      <c r="F316" s="120">
        <v>95838218.96</v>
      </c>
      <c r="G316" s="122">
        <v>6291319.219999999</v>
      </c>
      <c r="H316" s="110"/>
    </row>
    <row r="317" spans="1:8" ht="15">
      <c r="A317" s="119" t="s">
        <v>393</v>
      </c>
      <c r="B317" s="120">
        <v>0</v>
      </c>
      <c r="C317" s="121">
        <v>198049022</v>
      </c>
      <c r="D317" s="120">
        <v>198049022</v>
      </c>
      <c r="E317" s="121">
        <v>192950612.5</v>
      </c>
      <c r="F317" s="120">
        <v>173655551.25</v>
      </c>
      <c r="G317" s="122">
        <v>5098409.5</v>
      </c>
      <c r="H317" s="110"/>
    </row>
    <row r="318" spans="1:8" ht="15">
      <c r="A318" s="119" t="s">
        <v>394</v>
      </c>
      <c r="B318" s="120">
        <v>0</v>
      </c>
      <c r="C318" s="121">
        <v>133234354</v>
      </c>
      <c r="D318" s="120">
        <v>133234354</v>
      </c>
      <c r="E318" s="121">
        <v>127461386.8</v>
      </c>
      <c r="F318" s="120">
        <v>114715248.12</v>
      </c>
      <c r="G318" s="122">
        <v>5772967.199999999</v>
      </c>
      <c r="H318" s="110"/>
    </row>
    <row r="319" spans="1:8" ht="15">
      <c r="A319" s="119" t="s">
        <v>395</v>
      </c>
      <c r="B319" s="120">
        <v>0</v>
      </c>
      <c r="C319" s="121">
        <v>168230842</v>
      </c>
      <c r="D319" s="120">
        <v>168230842</v>
      </c>
      <c r="E319" s="121">
        <v>164979119</v>
      </c>
      <c r="F319" s="120">
        <v>148481207.1</v>
      </c>
      <c r="G319" s="122">
        <v>3251723</v>
      </c>
      <c r="H319" s="110"/>
    </row>
    <row r="320" spans="1:8" ht="15">
      <c r="A320" s="119" t="s">
        <v>396</v>
      </c>
      <c r="B320" s="120">
        <v>0</v>
      </c>
      <c r="C320" s="121">
        <v>231498806.17</v>
      </c>
      <c r="D320" s="120">
        <v>231498806.17</v>
      </c>
      <c r="E320" s="121">
        <v>216034936.17</v>
      </c>
      <c r="F320" s="120">
        <v>195554143.97</v>
      </c>
      <c r="G320" s="122">
        <v>15463870</v>
      </c>
      <c r="H320" s="110"/>
    </row>
    <row r="321" spans="1:8" ht="15">
      <c r="A321" s="119" t="s">
        <v>397</v>
      </c>
      <c r="B321" s="120">
        <v>0</v>
      </c>
      <c r="C321" s="121">
        <v>143837553</v>
      </c>
      <c r="D321" s="120">
        <v>143837553</v>
      </c>
      <c r="E321" s="121">
        <v>138372444.7</v>
      </c>
      <c r="F321" s="120">
        <v>124535200.23</v>
      </c>
      <c r="G321" s="122">
        <v>5465108.300000001</v>
      </c>
      <c r="H321" s="110"/>
    </row>
    <row r="322" spans="1:8" ht="15">
      <c r="A322" s="119" t="s">
        <v>398</v>
      </c>
      <c r="B322" s="120">
        <v>0</v>
      </c>
      <c r="C322" s="121">
        <v>144412045</v>
      </c>
      <c r="D322" s="120">
        <v>144412045</v>
      </c>
      <c r="E322" s="121">
        <v>136872946.2</v>
      </c>
      <c r="F322" s="120">
        <v>123185651.58</v>
      </c>
      <c r="G322" s="122">
        <v>7539098.799999997</v>
      </c>
      <c r="H322" s="110"/>
    </row>
    <row r="323" spans="1:8" ht="15">
      <c r="A323" s="119" t="s">
        <v>399</v>
      </c>
      <c r="B323" s="120">
        <v>0</v>
      </c>
      <c r="C323" s="121">
        <v>147679069</v>
      </c>
      <c r="D323" s="120">
        <v>147679069</v>
      </c>
      <c r="E323" s="121">
        <v>140980540.3</v>
      </c>
      <c r="F323" s="120">
        <v>126882486.27</v>
      </c>
      <c r="G323" s="122">
        <v>6698528.699999999</v>
      </c>
      <c r="H323" s="110"/>
    </row>
    <row r="324" spans="1:8" ht="15">
      <c r="A324" s="119" t="s">
        <v>400</v>
      </c>
      <c r="B324" s="120">
        <v>0</v>
      </c>
      <c r="C324" s="121">
        <v>78922043</v>
      </c>
      <c r="D324" s="120">
        <v>78922043</v>
      </c>
      <c r="E324" s="121">
        <v>75232989.7</v>
      </c>
      <c r="F324" s="120">
        <v>67709690.73</v>
      </c>
      <c r="G324" s="122">
        <v>3689053.3000000007</v>
      </c>
      <c r="H324" s="110"/>
    </row>
    <row r="325" spans="1:8" ht="15">
      <c r="A325" s="119" t="s">
        <v>401</v>
      </c>
      <c r="B325" s="120">
        <v>0</v>
      </c>
      <c r="C325" s="121">
        <v>43369739</v>
      </c>
      <c r="D325" s="120">
        <v>43369739</v>
      </c>
      <c r="E325" s="121">
        <v>41658477.8</v>
      </c>
      <c r="F325" s="120">
        <v>37492630.02</v>
      </c>
      <c r="G325" s="122">
        <v>1711261.1999999993</v>
      </c>
      <c r="H325" s="110"/>
    </row>
    <row r="326" spans="1:8" ht="15">
      <c r="A326" s="119" t="s">
        <v>402</v>
      </c>
      <c r="B326" s="120">
        <v>0</v>
      </c>
      <c r="C326" s="121">
        <v>104488552</v>
      </c>
      <c r="D326" s="120">
        <v>104488552</v>
      </c>
      <c r="E326" s="121">
        <v>99508989.8</v>
      </c>
      <c r="F326" s="120">
        <v>89558090.82</v>
      </c>
      <c r="G326" s="122">
        <v>4979562.199999999</v>
      </c>
      <c r="H326" s="110"/>
    </row>
    <row r="327" spans="1:8" ht="15">
      <c r="A327" s="119" t="s">
        <v>403</v>
      </c>
      <c r="B327" s="120">
        <v>0</v>
      </c>
      <c r="C327" s="121">
        <v>119668685</v>
      </c>
      <c r="D327" s="120">
        <v>119668685</v>
      </c>
      <c r="E327" s="121">
        <v>117010264.3</v>
      </c>
      <c r="F327" s="120">
        <v>105309237.87</v>
      </c>
      <c r="G327" s="122">
        <v>2658420.6999999993</v>
      </c>
      <c r="H327" s="110"/>
    </row>
    <row r="328" spans="1:8" ht="15">
      <c r="A328" s="119" t="s">
        <v>404</v>
      </c>
      <c r="B328" s="120">
        <v>0</v>
      </c>
      <c r="C328" s="121">
        <v>56235272</v>
      </c>
      <c r="D328" s="120">
        <v>56235272</v>
      </c>
      <c r="E328" s="121">
        <v>55096649.5</v>
      </c>
      <c r="F328" s="120">
        <v>49586984.55</v>
      </c>
      <c r="G328" s="122">
        <v>1138622.5</v>
      </c>
      <c r="H328" s="110"/>
    </row>
    <row r="329" spans="1:8" ht="15">
      <c r="A329" s="119" t="s">
        <v>405</v>
      </c>
      <c r="B329" s="120">
        <v>0</v>
      </c>
      <c r="C329" s="121">
        <v>32978930</v>
      </c>
      <c r="D329" s="120">
        <v>32978930</v>
      </c>
      <c r="E329" s="121">
        <v>28377732.6</v>
      </c>
      <c r="F329" s="120">
        <v>28377732.6</v>
      </c>
      <c r="G329" s="122">
        <v>4601197.3999999985</v>
      </c>
      <c r="H329" s="110"/>
    </row>
    <row r="330" spans="1:8" ht="15">
      <c r="A330" s="119" t="s">
        <v>406</v>
      </c>
      <c r="B330" s="120">
        <v>0</v>
      </c>
      <c r="C330" s="121">
        <v>27766446</v>
      </c>
      <c r="D330" s="120">
        <v>27766446</v>
      </c>
      <c r="E330" s="121">
        <v>26901709</v>
      </c>
      <c r="F330" s="120">
        <v>24211538.1</v>
      </c>
      <c r="G330" s="122">
        <v>864737</v>
      </c>
      <c r="H330" s="110"/>
    </row>
    <row r="331" spans="1:8" ht="15">
      <c r="A331" s="119" t="s">
        <v>407</v>
      </c>
      <c r="B331" s="120">
        <v>0</v>
      </c>
      <c r="C331" s="121">
        <v>224805090</v>
      </c>
      <c r="D331" s="120">
        <v>224805090</v>
      </c>
      <c r="E331" s="121">
        <v>214535304.7</v>
      </c>
      <c r="F331" s="120">
        <v>193081774.23</v>
      </c>
      <c r="G331" s="122">
        <v>10269785.299999997</v>
      </c>
      <c r="H331" s="110"/>
    </row>
    <row r="332" spans="1:8" ht="15">
      <c r="A332" s="119" t="s">
        <v>408</v>
      </c>
      <c r="B332" s="120">
        <v>0</v>
      </c>
      <c r="C332" s="121">
        <v>53099700</v>
      </c>
      <c r="D332" s="120">
        <v>53099700</v>
      </c>
      <c r="E332" s="121">
        <v>50531874.3</v>
      </c>
      <c r="F332" s="120">
        <v>45478686.87</v>
      </c>
      <c r="G332" s="122">
        <v>2567825.6999999993</v>
      </c>
      <c r="H332" s="110"/>
    </row>
    <row r="333" spans="1:8" ht="15">
      <c r="A333" s="119" t="s">
        <v>409</v>
      </c>
      <c r="B333" s="120">
        <v>0</v>
      </c>
      <c r="C333" s="121">
        <v>53503721</v>
      </c>
      <c r="D333" s="120">
        <v>53503721</v>
      </c>
      <c r="E333" s="121">
        <v>52134758.5</v>
      </c>
      <c r="F333" s="120">
        <v>46921282.65</v>
      </c>
      <c r="G333" s="122">
        <v>1368962.5</v>
      </c>
      <c r="H333" s="110"/>
    </row>
    <row r="334" spans="1:8" ht="15">
      <c r="A334" s="119" t="s">
        <v>410</v>
      </c>
      <c r="B334" s="120">
        <v>0</v>
      </c>
      <c r="C334" s="121">
        <v>23536370</v>
      </c>
      <c r="D334" s="120">
        <v>23536370</v>
      </c>
      <c r="E334" s="121">
        <v>22695683</v>
      </c>
      <c r="F334" s="120">
        <v>20426114.7</v>
      </c>
      <c r="G334" s="122">
        <v>840687</v>
      </c>
      <c r="H334" s="110"/>
    </row>
    <row r="335" spans="1:8" ht="15">
      <c r="A335" s="119" t="s">
        <v>411</v>
      </c>
      <c r="B335" s="120">
        <v>0</v>
      </c>
      <c r="C335" s="121">
        <v>142145971</v>
      </c>
      <c r="D335" s="120">
        <v>142145971</v>
      </c>
      <c r="E335" s="121">
        <v>138779136.5</v>
      </c>
      <c r="F335" s="120">
        <v>124901222.85</v>
      </c>
      <c r="G335" s="122">
        <v>3366834.5</v>
      </c>
      <c r="H335" s="110"/>
    </row>
    <row r="336" spans="1:8" ht="15">
      <c r="A336" s="119" t="s">
        <v>412</v>
      </c>
      <c r="B336" s="120">
        <v>0</v>
      </c>
      <c r="C336" s="121">
        <v>56840567</v>
      </c>
      <c r="D336" s="120">
        <v>56840567</v>
      </c>
      <c r="E336" s="121">
        <v>55530561.3</v>
      </c>
      <c r="F336" s="120">
        <v>49977505.17</v>
      </c>
      <c r="G336" s="122">
        <v>1310005.7000000002</v>
      </c>
      <c r="H336" s="110"/>
    </row>
    <row r="337" spans="1:8" ht="15">
      <c r="A337" s="119" t="s">
        <v>413</v>
      </c>
      <c r="B337" s="120">
        <v>0</v>
      </c>
      <c r="C337" s="121">
        <v>198203193.29</v>
      </c>
      <c r="D337" s="120">
        <v>198203193.29</v>
      </c>
      <c r="E337" s="121">
        <v>180429409.69</v>
      </c>
      <c r="F337" s="120">
        <v>163666909.40999997</v>
      </c>
      <c r="G337" s="122">
        <v>17773783.6</v>
      </c>
      <c r="H337" s="110"/>
    </row>
    <row r="338" spans="1:8" ht="15">
      <c r="A338" s="119" t="s">
        <v>414</v>
      </c>
      <c r="B338" s="120">
        <v>0</v>
      </c>
      <c r="C338" s="121">
        <v>67234449</v>
      </c>
      <c r="D338" s="120">
        <v>67234449</v>
      </c>
      <c r="E338" s="121">
        <v>65108973.2</v>
      </c>
      <c r="F338" s="120">
        <v>58598075.88</v>
      </c>
      <c r="G338" s="122">
        <v>2125475.8000000007</v>
      </c>
      <c r="H338" s="110"/>
    </row>
    <row r="339" spans="1:8" ht="15">
      <c r="A339" s="119" t="s">
        <v>415</v>
      </c>
      <c r="B339" s="120">
        <v>0</v>
      </c>
      <c r="C339" s="121">
        <v>81394978</v>
      </c>
      <c r="D339" s="120">
        <v>81394978</v>
      </c>
      <c r="E339" s="121">
        <v>78742394.5</v>
      </c>
      <c r="F339" s="120">
        <v>70868155.05</v>
      </c>
      <c r="G339" s="122">
        <v>2652583.5</v>
      </c>
      <c r="H339" s="110"/>
    </row>
    <row r="340" spans="1:8" ht="15">
      <c r="A340" s="119" t="s">
        <v>416</v>
      </c>
      <c r="B340" s="120">
        <v>8711414936</v>
      </c>
      <c r="C340" s="121">
        <v>-8711414936</v>
      </c>
      <c r="D340" s="120">
        <v>0</v>
      </c>
      <c r="E340" s="121">
        <v>0</v>
      </c>
      <c r="F340" s="120">
        <v>0</v>
      </c>
      <c r="G340" s="122">
        <v>0</v>
      </c>
      <c r="H340" s="110"/>
    </row>
    <row r="341" spans="1:8" ht="15">
      <c r="A341" s="119"/>
      <c r="B341" s="126"/>
      <c r="C341" s="121"/>
      <c r="D341" s="126"/>
      <c r="E341" s="121"/>
      <c r="F341" s="126"/>
      <c r="G341" s="122"/>
      <c r="H341" s="110"/>
    </row>
    <row r="342" spans="1:8" ht="15">
      <c r="A342" s="130" t="s">
        <v>141</v>
      </c>
      <c r="B342" s="131">
        <v>61806070437.91</v>
      </c>
      <c r="C342" s="132">
        <v>6920570598.4900055</v>
      </c>
      <c r="D342" s="131">
        <v>68726641036.40001</v>
      </c>
      <c r="E342" s="132">
        <v>49350824022.61004</v>
      </c>
      <c r="F342" s="131">
        <v>48226565062.69004</v>
      </c>
      <c r="G342" s="133">
        <v>19375817013.790012</v>
      </c>
      <c r="H342" s="110"/>
    </row>
    <row r="343" spans="1:8" ht="15">
      <c r="A343" s="134"/>
      <c r="B343" s="135"/>
      <c r="C343" s="135"/>
      <c r="D343" s="135"/>
      <c r="E343" s="135"/>
      <c r="F343" s="135"/>
      <c r="G343" s="135"/>
      <c r="H343" s="110"/>
    </row>
    <row r="344" spans="1:8" ht="15">
      <c r="A344" s="134"/>
      <c r="B344" s="135"/>
      <c r="C344" s="135"/>
      <c r="D344" s="135"/>
      <c r="E344" s="135"/>
      <c r="F344" s="135"/>
      <c r="G344" s="135"/>
      <c r="H344" s="110"/>
    </row>
    <row r="345" spans="1:8" ht="15">
      <c r="A345" s="134"/>
      <c r="B345" s="135"/>
      <c r="C345" s="135"/>
      <c r="D345" s="135"/>
      <c r="E345" s="135"/>
      <c r="F345" s="135"/>
      <c r="G345" s="135"/>
      <c r="H345" s="110"/>
    </row>
    <row r="346" spans="1:8" ht="15">
      <c r="A346" s="134"/>
      <c r="B346" s="135"/>
      <c r="C346" s="135"/>
      <c r="D346" s="135"/>
      <c r="E346" s="135"/>
      <c r="F346" s="135"/>
      <c r="G346" s="135"/>
      <c r="H346" s="110"/>
    </row>
    <row r="347" spans="1:8" ht="15">
      <c r="A347" s="134"/>
      <c r="B347" s="135"/>
      <c r="C347" s="135"/>
      <c r="D347" s="135"/>
      <c r="E347" s="135"/>
      <c r="F347" s="135"/>
      <c r="G347" s="135"/>
      <c r="H347" s="110"/>
    </row>
    <row r="348" spans="1:8" ht="15">
      <c r="A348" s="134"/>
      <c r="B348" s="135"/>
      <c r="C348" s="135"/>
      <c r="D348" s="135"/>
      <c r="E348" s="135"/>
      <c r="F348" s="135"/>
      <c r="G348" s="135"/>
      <c r="H348" s="110"/>
    </row>
    <row r="349" spans="1:8" ht="15">
      <c r="A349" s="134"/>
      <c r="B349" s="135"/>
      <c r="C349" s="135"/>
      <c r="D349" s="135"/>
      <c r="E349" s="135"/>
      <c r="F349" s="135"/>
      <c r="G349" s="135"/>
      <c r="H349" s="110"/>
    </row>
    <row r="350" ht="15">
      <c r="H350" s="110"/>
    </row>
  </sheetData>
  <mergeCells count="10">
    <mergeCell ref="A8:G8"/>
    <mergeCell ref="A9:A10"/>
    <mergeCell ref="B9:F9"/>
    <mergeCell ref="G9:G10"/>
    <mergeCell ref="A1:G1"/>
    <mergeCell ref="A2:G2"/>
    <mergeCell ref="A3:G3"/>
    <mergeCell ref="A5:G5"/>
    <mergeCell ref="A6:G6"/>
    <mergeCell ref="A7:G7"/>
  </mergeCells>
  <printOptions horizontalCentered="1"/>
  <pageMargins left="0.51" right="0.51" top="0.75" bottom="0.75" header="0.31" footer="0.31"/>
  <pageSetup horizontalDpi="600" verticalDpi="600" orientation="portrait" scale="6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H174"/>
  <sheetViews>
    <sheetView zoomScale="170" zoomScaleNormal="170" zoomScalePageLayoutView="170" workbookViewId="0" topLeftCell="A1">
      <selection activeCell="G9" sqref="A5:G10"/>
    </sheetView>
  </sheetViews>
  <sheetFormatPr defaultColWidth="11.421875" defaultRowHeight="15"/>
  <cols>
    <col min="1" max="1" width="44.28125" style="48" customWidth="1"/>
    <col min="2" max="7" width="12.00390625" style="48" customWidth="1"/>
    <col min="8" max="16384" width="10.8515625" style="48" customWidth="1"/>
  </cols>
  <sheetData>
    <row r="1" spans="1:7" s="44" customFormat="1" ht="13.5" customHeight="1">
      <c r="A1" s="225" t="s">
        <v>52</v>
      </c>
      <c r="B1" s="225"/>
      <c r="C1" s="225"/>
      <c r="D1" s="225"/>
      <c r="E1" s="225"/>
      <c r="F1" s="225"/>
      <c r="G1" s="225"/>
    </row>
    <row r="2" spans="1:8" s="44" customFormat="1" ht="15">
      <c r="A2" s="226" t="s">
        <v>53</v>
      </c>
      <c r="B2" s="226"/>
      <c r="C2" s="226"/>
      <c r="D2" s="226"/>
      <c r="E2" s="226"/>
      <c r="F2" s="226"/>
      <c r="G2" s="226"/>
      <c r="H2" s="45"/>
    </row>
    <row r="3" spans="1:8" s="44" customFormat="1" ht="15">
      <c r="A3" s="226" t="s">
        <v>54</v>
      </c>
      <c r="B3" s="226"/>
      <c r="C3" s="226"/>
      <c r="D3" s="226"/>
      <c r="E3" s="226"/>
      <c r="F3" s="226"/>
      <c r="G3" s="226"/>
      <c r="H3" s="45"/>
    </row>
    <row r="4" spans="1:8" s="44" customFormat="1" ht="5" customHeight="1">
      <c r="A4" s="46"/>
      <c r="B4" s="46"/>
      <c r="C4" s="46"/>
      <c r="D4" s="46"/>
      <c r="E4" s="47"/>
      <c r="F4" s="47"/>
      <c r="G4" s="47"/>
      <c r="H4" s="45"/>
    </row>
    <row r="5" spans="1:7" ht="12" customHeight="1">
      <c r="A5" s="239" t="s">
        <v>55</v>
      </c>
      <c r="B5" s="240"/>
      <c r="C5" s="240"/>
      <c r="D5" s="240"/>
      <c r="E5" s="240"/>
      <c r="F5" s="240"/>
      <c r="G5" s="241"/>
    </row>
    <row r="6" spans="1:7" ht="12" customHeight="1">
      <c r="A6" s="242" t="s">
        <v>56</v>
      </c>
      <c r="B6" s="243"/>
      <c r="C6" s="243"/>
      <c r="D6" s="243"/>
      <c r="E6" s="243"/>
      <c r="F6" s="243"/>
      <c r="G6" s="244"/>
    </row>
    <row r="7" spans="1:7" ht="12" customHeight="1">
      <c r="A7" s="242" t="s">
        <v>57</v>
      </c>
      <c r="B7" s="243"/>
      <c r="C7" s="243"/>
      <c r="D7" s="243"/>
      <c r="E7" s="243"/>
      <c r="F7" s="243"/>
      <c r="G7" s="244"/>
    </row>
    <row r="8" spans="1:7" ht="12" customHeight="1">
      <c r="A8" s="233" t="s">
        <v>58</v>
      </c>
      <c r="B8" s="234"/>
      <c r="C8" s="234"/>
      <c r="D8" s="234"/>
      <c r="E8" s="234"/>
      <c r="F8" s="234"/>
      <c r="G8" s="235"/>
    </row>
    <row r="9" spans="1:7" ht="18" customHeight="1">
      <c r="A9" s="227" t="s">
        <v>59</v>
      </c>
      <c r="B9" s="236" t="s">
        <v>60</v>
      </c>
      <c r="C9" s="237"/>
      <c r="D9" s="237"/>
      <c r="E9" s="237"/>
      <c r="F9" s="238"/>
      <c r="G9" s="229" t="s">
        <v>61</v>
      </c>
    </row>
    <row r="10" spans="1:7" ht="26.25" customHeight="1">
      <c r="A10" s="230"/>
      <c r="B10" s="153" t="s">
        <v>62</v>
      </c>
      <c r="C10" s="153" t="s">
        <v>63</v>
      </c>
      <c r="D10" s="154" t="s">
        <v>64</v>
      </c>
      <c r="E10" s="154" t="s">
        <v>7</v>
      </c>
      <c r="F10" s="154" t="s">
        <v>65</v>
      </c>
      <c r="G10" s="232"/>
    </row>
    <row r="11" spans="1:8" ht="12" customHeight="1">
      <c r="A11" s="49" t="s">
        <v>66</v>
      </c>
      <c r="B11" s="50">
        <v>23301306521</v>
      </c>
      <c r="C11" s="51">
        <v>525705585.28999907</v>
      </c>
      <c r="D11" s="50">
        <v>23827012106.290012</v>
      </c>
      <c r="E11" s="51">
        <v>15300074195.269995</v>
      </c>
      <c r="F11" s="50">
        <v>14956079587.119993</v>
      </c>
      <c r="G11" s="52">
        <v>8526937911.019996</v>
      </c>
      <c r="H11" s="53"/>
    </row>
    <row r="12" spans="1:8" s="58" customFormat="1" ht="12" customHeight="1">
      <c r="A12" s="54" t="s">
        <v>67</v>
      </c>
      <c r="B12" s="55">
        <v>6882743964.25</v>
      </c>
      <c r="C12" s="56">
        <v>154308.9600000307</v>
      </c>
      <c r="D12" s="55">
        <v>6882898273.210001</v>
      </c>
      <c r="E12" s="56">
        <v>4428964211.780002</v>
      </c>
      <c r="F12" s="55">
        <v>4427915922.300001</v>
      </c>
      <c r="G12" s="57">
        <v>2453934061.43</v>
      </c>
      <c r="H12" s="53"/>
    </row>
    <row r="13" spans="1:8" ht="12" customHeight="1">
      <c r="A13" s="59" t="s">
        <v>68</v>
      </c>
      <c r="B13" s="60">
        <v>2025410804.34</v>
      </c>
      <c r="C13" s="61">
        <v>172902855.68999994</v>
      </c>
      <c r="D13" s="60">
        <v>2198313660.03</v>
      </c>
      <c r="E13" s="61">
        <v>1991542572.0800004</v>
      </c>
      <c r="F13" s="60">
        <v>1991542572.0800004</v>
      </c>
      <c r="G13" s="62">
        <v>206771087.94999984</v>
      </c>
      <c r="H13" s="53"/>
    </row>
    <row r="14" spans="1:8" ht="12" customHeight="1">
      <c r="A14" s="59" t="s">
        <v>69</v>
      </c>
      <c r="B14" s="60">
        <v>2060000</v>
      </c>
      <c r="C14" s="61">
        <v>0</v>
      </c>
      <c r="D14" s="60">
        <v>2060000</v>
      </c>
      <c r="E14" s="61">
        <v>0</v>
      </c>
      <c r="F14" s="60">
        <v>0</v>
      </c>
      <c r="G14" s="62">
        <v>2060000</v>
      </c>
      <c r="H14" s="53"/>
    </row>
    <row r="15" spans="1:8" ht="12" customHeight="1">
      <c r="A15" s="59" t="s">
        <v>70</v>
      </c>
      <c r="B15" s="60">
        <v>1723575612.5700002</v>
      </c>
      <c r="C15" s="61">
        <v>-141097986.44999996</v>
      </c>
      <c r="D15" s="60">
        <v>1582477626.12</v>
      </c>
      <c r="E15" s="61">
        <v>1303507986.6800003</v>
      </c>
      <c r="F15" s="60">
        <v>1303507986.6800003</v>
      </c>
      <c r="G15" s="62">
        <v>278969639.44000006</v>
      </c>
      <c r="H15" s="53"/>
    </row>
    <row r="16" spans="1:8" ht="12" customHeight="1">
      <c r="A16" s="59" t="s">
        <v>71</v>
      </c>
      <c r="B16" s="60">
        <v>665090742.1199999</v>
      </c>
      <c r="C16" s="61">
        <v>42768856.95000005</v>
      </c>
      <c r="D16" s="60">
        <v>707859599.07</v>
      </c>
      <c r="E16" s="61">
        <v>499893569.51000005</v>
      </c>
      <c r="F16" s="60">
        <v>499893569.51000005</v>
      </c>
      <c r="G16" s="62">
        <v>207966029.56</v>
      </c>
      <c r="H16" s="53"/>
    </row>
    <row r="17" spans="1:8" ht="12" customHeight="1">
      <c r="A17" s="59" t="s">
        <v>72</v>
      </c>
      <c r="B17" s="60">
        <v>485248291.5100001</v>
      </c>
      <c r="C17" s="61">
        <v>118357948.29999997</v>
      </c>
      <c r="D17" s="60">
        <v>603606239.81</v>
      </c>
      <c r="E17" s="61">
        <v>547487215.4600002</v>
      </c>
      <c r="F17" s="60">
        <v>546438925.9800001</v>
      </c>
      <c r="G17" s="62">
        <v>56119024.349999994</v>
      </c>
      <c r="H17" s="53"/>
    </row>
    <row r="18" spans="1:8" ht="12" customHeight="1">
      <c r="A18" s="59" t="s">
        <v>73</v>
      </c>
      <c r="B18" s="60">
        <v>1912562612.0800002</v>
      </c>
      <c r="C18" s="61">
        <v>-218122148.39999998</v>
      </c>
      <c r="D18" s="60">
        <v>1694440463.68</v>
      </c>
      <c r="E18" s="61">
        <v>0</v>
      </c>
      <c r="F18" s="60">
        <v>0</v>
      </c>
      <c r="G18" s="62">
        <v>1694440463.68</v>
      </c>
      <c r="H18" s="53"/>
    </row>
    <row r="19" spans="1:8" ht="12" customHeight="1">
      <c r="A19" s="59" t="s">
        <v>74</v>
      </c>
      <c r="B19" s="60">
        <v>68795901.63</v>
      </c>
      <c r="C19" s="61">
        <v>25344782.869999997</v>
      </c>
      <c r="D19" s="60">
        <v>94140684.5</v>
      </c>
      <c r="E19" s="61">
        <v>86532868.05</v>
      </c>
      <c r="F19" s="60">
        <v>86532868.05</v>
      </c>
      <c r="G19" s="62">
        <v>7607816.450000001</v>
      </c>
      <c r="H19" s="53"/>
    </row>
    <row r="20" spans="1:8" s="58" customFormat="1" ht="12" customHeight="1">
      <c r="A20" s="54" t="s">
        <v>75</v>
      </c>
      <c r="B20" s="55">
        <v>434644970.6999999</v>
      </c>
      <c r="C20" s="56">
        <v>69457829.43000002</v>
      </c>
      <c r="D20" s="55">
        <v>504102800.1300001</v>
      </c>
      <c r="E20" s="56">
        <v>372497444.11</v>
      </c>
      <c r="F20" s="55">
        <v>329578581.6599999</v>
      </c>
      <c r="G20" s="57">
        <v>131605356.01999998</v>
      </c>
      <c r="H20" s="53"/>
    </row>
    <row r="21" spans="1:8" ht="12" customHeight="1">
      <c r="A21" s="59" t="s">
        <v>76</v>
      </c>
      <c r="B21" s="60">
        <v>248935760.53999993</v>
      </c>
      <c r="C21" s="61">
        <v>-22205547.279999964</v>
      </c>
      <c r="D21" s="60">
        <v>226730213.26000008</v>
      </c>
      <c r="E21" s="61">
        <v>194211194.45</v>
      </c>
      <c r="F21" s="60">
        <v>152287832.11999992</v>
      </c>
      <c r="G21" s="62">
        <v>32519018.810000002</v>
      </c>
      <c r="H21" s="53"/>
    </row>
    <row r="22" spans="1:8" ht="12" customHeight="1">
      <c r="A22" s="59" t="s">
        <v>77</v>
      </c>
      <c r="B22" s="60">
        <v>125776457.78999999</v>
      </c>
      <c r="C22" s="61">
        <v>-39138630.480000004</v>
      </c>
      <c r="D22" s="60">
        <v>86637827.30999997</v>
      </c>
      <c r="E22" s="61">
        <v>24598499.15</v>
      </c>
      <c r="F22" s="60">
        <v>24106250.23</v>
      </c>
      <c r="G22" s="62">
        <v>62039328.160000004</v>
      </c>
      <c r="H22" s="53"/>
    </row>
    <row r="23" spans="1:8" ht="12" customHeight="1">
      <c r="A23" s="59" t="s">
        <v>78</v>
      </c>
      <c r="B23" s="60">
        <v>0</v>
      </c>
      <c r="C23" s="61">
        <v>29307.980000000003</v>
      </c>
      <c r="D23" s="60">
        <v>29307.980000000003</v>
      </c>
      <c r="E23" s="61">
        <v>957.99</v>
      </c>
      <c r="F23" s="60">
        <v>957.99</v>
      </c>
      <c r="G23" s="62">
        <v>28349.989999999998</v>
      </c>
      <c r="H23" s="53"/>
    </row>
    <row r="24" spans="1:8" ht="12" customHeight="1">
      <c r="A24" s="59" t="s">
        <v>79</v>
      </c>
      <c r="B24" s="60">
        <v>1343540.69</v>
      </c>
      <c r="C24" s="61">
        <v>9058637.940000001</v>
      </c>
      <c r="D24" s="60">
        <v>10402178.63</v>
      </c>
      <c r="E24" s="61">
        <v>7115347.499999999</v>
      </c>
      <c r="F24" s="60">
        <v>6939786.139999999</v>
      </c>
      <c r="G24" s="62">
        <v>3286831.13</v>
      </c>
      <c r="H24" s="53"/>
    </row>
    <row r="25" spans="1:8" ht="12" customHeight="1">
      <c r="A25" s="59" t="s">
        <v>80</v>
      </c>
      <c r="B25" s="60">
        <v>973283.93</v>
      </c>
      <c r="C25" s="61">
        <v>4320393.540000001</v>
      </c>
      <c r="D25" s="60">
        <v>5293677.470000001</v>
      </c>
      <c r="E25" s="61">
        <v>4166419.19</v>
      </c>
      <c r="F25" s="60">
        <v>4166419.19</v>
      </c>
      <c r="G25" s="62">
        <v>1127258.2800000003</v>
      </c>
      <c r="H25" s="53"/>
    </row>
    <row r="26" spans="1:8" ht="12" customHeight="1">
      <c r="A26" s="59" t="s">
        <v>81</v>
      </c>
      <c r="B26" s="60">
        <v>45242203.36000001</v>
      </c>
      <c r="C26" s="61">
        <v>106349468.72</v>
      </c>
      <c r="D26" s="60">
        <v>151591672.08000004</v>
      </c>
      <c r="E26" s="61">
        <v>133887596.58000001</v>
      </c>
      <c r="F26" s="60">
        <v>133887596.58000001</v>
      </c>
      <c r="G26" s="62">
        <v>17704075.5</v>
      </c>
      <c r="H26" s="53"/>
    </row>
    <row r="27" spans="1:8" ht="12" customHeight="1">
      <c r="A27" s="59" t="s">
        <v>82</v>
      </c>
      <c r="B27" s="60">
        <v>1851988.13</v>
      </c>
      <c r="C27" s="61">
        <v>9540875.209999997</v>
      </c>
      <c r="D27" s="60">
        <v>11392863.339999998</v>
      </c>
      <c r="E27" s="61">
        <v>4535810.739999999</v>
      </c>
      <c r="F27" s="60">
        <v>4535810.739999999</v>
      </c>
      <c r="G27" s="62">
        <v>6857052.6</v>
      </c>
      <c r="H27" s="53"/>
    </row>
    <row r="28" spans="1:8" ht="12" customHeight="1">
      <c r="A28" s="59" t="s">
        <v>83</v>
      </c>
      <c r="B28" s="60">
        <v>0</v>
      </c>
      <c r="C28" s="61">
        <v>0</v>
      </c>
      <c r="D28" s="60">
        <v>0</v>
      </c>
      <c r="E28" s="61">
        <v>0</v>
      </c>
      <c r="F28" s="60">
        <v>0</v>
      </c>
      <c r="G28" s="62">
        <v>0</v>
      </c>
      <c r="H28" s="53"/>
    </row>
    <row r="29" spans="1:8" ht="12" customHeight="1">
      <c r="A29" s="59" t="s">
        <v>84</v>
      </c>
      <c r="B29" s="60">
        <v>10521736.26</v>
      </c>
      <c r="C29" s="61">
        <v>1503323.7999999998</v>
      </c>
      <c r="D29" s="60">
        <v>12025060.059999999</v>
      </c>
      <c r="E29" s="61">
        <v>3981618.5100000007</v>
      </c>
      <c r="F29" s="60">
        <v>3653928.670000001</v>
      </c>
      <c r="G29" s="62">
        <v>8043441.549999999</v>
      </c>
      <c r="H29" s="53"/>
    </row>
    <row r="30" spans="1:8" s="58" customFormat="1" ht="12" customHeight="1">
      <c r="A30" s="54" t="s">
        <v>85</v>
      </c>
      <c r="B30" s="55">
        <v>382963545.18000007</v>
      </c>
      <c r="C30" s="56">
        <v>726175140.28</v>
      </c>
      <c r="D30" s="55">
        <v>1109138685.4599998</v>
      </c>
      <c r="E30" s="56">
        <v>777091121.0199999</v>
      </c>
      <c r="F30" s="55">
        <v>715748771.8399999</v>
      </c>
      <c r="G30" s="57">
        <v>332047564.44</v>
      </c>
      <c r="H30" s="53"/>
    </row>
    <row r="31" spans="1:8" ht="12" customHeight="1">
      <c r="A31" s="59" t="s">
        <v>86</v>
      </c>
      <c r="B31" s="60">
        <v>100365189.12999998</v>
      </c>
      <c r="C31" s="61">
        <v>24339828.260000017</v>
      </c>
      <c r="D31" s="60">
        <v>124705017.38999997</v>
      </c>
      <c r="E31" s="61">
        <v>62193619.559999995</v>
      </c>
      <c r="F31" s="60">
        <v>56893121.81999999</v>
      </c>
      <c r="G31" s="62">
        <v>62511397.83000001</v>
      </c>
      <c r="H31" s="53"/>
    </row>
    <row r="32" spans="1:8" ht="12" customHeight="1">
      <c r="A32" s="59" t="s">
        <v>87</v>
      </c>
      <c r="B32" s="60">
        <v>25004101.480000004</v>
      </c>
      <c r="C32" s="61">
        <v>57633874.11000001</v>
      </c>
      <c r="D32" s="60">
        <v>82637975.58999999</v>
      </c>
      <c r="E32" s="61">
        <v>63029224.46000001</v>
      </c>
      <c r="F32" s="60">
        <v>36372555.260000005</v>
      </c>
      <c r="G32" s="62">
        <v>19608751.13000001</v>
      </c>
      <c r="H32" s="53"/>
    </row>
    <row r="33" spans="1:8" ht="12" customHeight="1">
      <c r="A33" s="59" t="s">
        <v>88</v>
      </c>
      <c r="B33" s="60">
        <v>84766678.87</v>
      </c>
      <c r="C33" s="61">
        <v>15538986.219999999</v>
      </c>
      <c r="D33" s="60">
        <v>100305665.09</v>
      </c>
      <c r="E33" s="61">
        <v>18835693.709999997</v>
      </c>
      <c r="F33" s="60">
        <v>14130871.64</v>
      </c>
      <c r="G33" s="62">
        <v>81469971.38000001</v>
      </c>
      <c r="H33" s="53"/>
    </row>
    <row r="34" spans="1:8" ht="12" customHeight="1">
      <c r="A34" s="59" t="s">
        <v>89</v>
      </c>
      <c r="B34" s="60">
        <v>3223412.99</v>
      </c>
      <c r="C34" s="61">
        <v>197835506.21</v>
      </c>
      <c r="D34" s="60">
        <v>201058919.20000002</v>
      </c>
      <c r="E34" s="61">
        <v>167475870.66</v>
      </c>
      <c r="F34" s="60">
        <v>167261943.61</v>
      </c>
      <c r="G34" s="62">
        <v>33583048.54</v>
      </c>
      <c r="H34" s="53"/>
    </row>
    <row r="35" spans="1:8" ht="12" customHeight="1">
      <c r="A35" s="59" t="s">
        <v>90</v>
      </c>
      <c r="B35" s="60">
        <v>38957863.49000002</v>
      </c>
      <c r="C35" s="61">
        <v>101130351.22999997</v>
      </c>
      <c r="D35" s="60">
        <v>140088214.72000006</v>
      </c>
      <c r="E35" s="61">
        <v>102795178.54999997</v>
      </c>
      <c r="F35" s="60">
        <v>79252003.51999997</v>
      </c>
      <c r="G35" s="62">
        <v>37293036.17</v>
      </c>
      <c r="H35" s="53"/>
    </row>
    <row r="36" spans="1:8" ht="12" customHeight="1">
      <c r="A36" s="59" t="s">
        <v>91</v>
      </c>
      <c r="B36" s="60">
        <v>72362025.53000002</v>
      </c>
      <c r="C36" s="61">
        <v>10600244.039999997</v>
      </c>
      <c r="D36" s="60">
        <v>82962269.57</v>
      </c>
      <c r="E36" s="61">
        <v>33034170.2</v>
      </c>
      <c r="F36" s="60">
        <v>32975770.2</v>
      </c>
      <c r="G36" s="62">
        <v>49928099.37</v>
      </c>
      <c r="H36" s="53"/>
    </row>
    <row r="37" spans="1:8" ht="12" customHeight="1">
      <c r="A37" s="59" t="s">
        <v>92</v>
      </c>
      <c r="B37" s="60">
        <v>40610388.220000006</v>
      </c>
      <c r="C37" s="61">
        <v>270274848.44</v>
      </c>
      <c r="D37" s="60">
        <v>310885236.6599999</v>
      </c>
      <c r="E37" s="61">
        <v>278260866.59</v>
      </c>
      <c r="F37" s="60">
        <v>278260866.59</v>
      </c>
      <c r="G37" s="62">
        <v>32624370.070000004</v>
      </c>
      <c r="H37" s="53"/>
    </row>
    <row r="38" spans="1:8" ht="12" customHeight="1">
      <c r="A38" s="59" t="s">
        <v>93</v>
      </c>
      <c r="B38" s="60">
        <v>57358.5</v>
      </c>
      <c r="C38" s="61">
        <v>10871447.599999998</v>
      </c>
      <c r="D38" s="60">
        <v>10928806.099999998</v>
      </c>
      <c r="E38" s="61">
        <v>8540753.399999999</v>
      </c>
      <c r="F38" s="60">
        <v>7893705.3999999985</v>
      </c>
      <c r="G38" s="62">
        <v>2388052.6999999997</v>
      </c>
      <c r="H38" s="53"/>
    </row>
    <row r="39" spans="1:8" ht="12" customHeight="1">
      <c r="A39" s="59" t="s">
        <v>94</v>
      </c>
      <c r="B39" s="60">
        <v>17616526.970000006</v>
      </c>
      <c r="C39" s="61">
        <v>37950054.16999999</v>
      </c>
      <c r="D39" s="60">
        <v>55566581.14000001</v>
      </c>
      <c r="E39" s="61">
        <v>42925743.890000015</v>
      </c>
      <c r="F39" s="60">
        <v>42707933.80000001</v>
      </c>
      <c r="G39" s="62">
        <v>12640837.250000002</v>
      </c>
      <c r="H39" s="53"/>
    </row>
    <row r="40" spans="1:8" s="58" customFormat="1" ht="15" customHeight="1">
      <c r="A40" s="63" t="s">
        <v>95</v>
      </c>
      <c r="B40" s="55">
        <v>9994790321.769997</v>
      </c>
      <c r="C40" s="56">
        <v>-291196764.35999984</v>
      </c>
      <c r="D40" s="55">
        <v>9703593557.410002</v>
      </c>
      <c r="E40" s="56">
        <v>5631892602.719998</v>
      </c>
      <c r="F40" s="55">
        <v>5479518487.879997</v>
      </c>
      <c r="G40" s="57">
        <v>4071700954.689997</v>
      </c>
      <c r="H40" s="53"/>
    </row>
    <row r="41" spans="1:8" ht="12" customHeight="1">
      <c r="A41" s="59" t="s">
        <v>96</v>
      </c>
      <c r="B41" s="60">
        <v>9023642340.229998</v>
      </c>
      <c r="C41" s="61">
        <v>-364082198.28999984</v>
      </c>
      <c r="D41" s="60">
        <v>8659560141.94</v>
      </c>
      <c r="E41" s="61">
        <v>5426446730.379998</v>
      </c>
      <c r="F41" s="60">
        <v>5290978616.429997</v>
      </c>
      <c r="G41" s="62">
        <v>3233113411.559997</v>
      </c>
      <c r="H41" s="53"/>
    </row>
    <row r="42" spans="1:8" ht="12" customHeight="1">
      <c r="A42" s="59" t="s">
        <v>97</v>
      </c>
      <c r="B42" s="60">
        <v>441712561.3</v>
      </c>
      <c r="C42" s="61">
        <v>38867296.88</v>
      </c>
      <c r="D42" s="60">
        <v>480579858.18</v>
      </c>
      <c r="E42" s="61">
        <v>41430121.1</v>
      </c>
      <c r="F42" s="60">
        <v>36310434</v>
      </c>
      <c r="G42" s="62">
        <v>439149737.08</v>
      </c>
      <c r="H42" s="53"/>
    </row>
    <row r="43" spans="1:8" ht="12" customHeight="1">
      <c r="A43" s="59" t="s">
        <v>98</v>
      </c>
      <c r="B43" s="60">
        <v>350935420.24</v>
      </c>
      <c r="C43" s="61">
        <v>-55788131.95000001</v>
      </c>
      <c r="D43" s="60">
        <v>295147288.29</v>
      </c>
      <c r="E43" s="61">
        <v>11023813.33</v>
      </c>
      <c r="F43" s="60">
        <v>7750000</v>
      </c>
      <c r="G43" s="62">
        <v>284123474.96000004</v>
      </c>
      <c r="H43" s="53"/>
    </row>
    <row r="44" spans="1:8" ht="12" customHeight="1">
      <c r="A44" s="59" t="s">
        <v>99</v>
      </c>
      <c r="B44" s="60">
        <v>178500000</v>
      </c>
      <c r="C44" s="61">
        <v>89806269</v>
      </c>
      <c r="D44" s="60">
        <v>268306269.00000003</v>
      </c>
      <c r="E44" s="61">
        <v>152991937.91000003</v>
      </c>
      <c r="F44" s="60">
        <v>144479437.45000002</v>
      </c>
      <c r="G44" s="62">
        <v>115314331.09</v>
      </c>
      <c r="H44" s="53"/>
    </row>
    <row r="45" spans="1:8" ht="12" customHeight="1">
      <c r="A45" s="59" t="s">
        <v>100</v>
      </c>
      <c r="B45" s="60">
        <v>0</v>
      </c>
      <c r="C45" s="61">
        <v>0</v>
      </c>
      <c r="D45" s="60">
        <v>0</v>
      </c>
      <c r="E45" s="61">
        <v>0</v>
      </c>
      <c r="F45" s="60">
        <v>0</v>
      </c>
      <c r="G45" s="62">
        <v>0</v>
      </c>
      <c r="H45" s="53"/>
    </row>
    <row r="46" spans="1:8" ht="12" customHeight="1">
      <c r="A46" s="59" t="s">
        <v>101</v>
      </c>
      <c r="B46" s="60">
        <v>0</v>
      </c>
      <c r="C46" s="61">
        <v>0</v>
      </c>
      <c r="D46" s="60">
        <v>0</v>
      </c>
      <c r="E46" s="61">
        <v>0</v>
      </c>
      <c r="F46" s="60">
        <v>0</v>
      </c>
      <c r="G46" s="62">
        <v>0</v>
      </c>
      <c r="H46" s="53"/>
    </row>
    <row r="47" spans="1:8" ht="12" customHeight="1">
      <c r="A47" s="59" t="s">
        <v>102</v>
      </c>
      <c r="B47" s="60">
        <v>0</v>
      </c>
      <c r="C47" s="61">
        <v>0</v>
      </c>
      <c r="D47" s="60">
        <v>0</v>
      </c>
      <c r="E47" s="61">
        <v>0</v>
      </c>
      <c r="F47" s="60">
        <v>0</v>
      </c>
      <c r="G47" s="62">
        <v>0</v>
      </c>
      <c r="H47" s="53"/>
    </row>
    <row r="48" spans="1:8" ht="12" customHeight="1">
      <c r="A48" s="59" t="s">
        <v>103</v>
      </c>
      <c r="B48" s="60">
        <v>0</v>
      </c>
      <c r="C48" s="61">
        <v>0</v>
      </c>
      <c r="D48" s="60">
        <v>0</v>
      </c>
      <c r="E48" s="61">
        <v>0</v>
      </c>
      <c r="F48" s="60">
        <v>0</v>
      </c>
      <c r="G48" s="62">
        <v>0</v>
      </c>
      <c r="H48" s="53"/>
    </row>
    <row r="49" spans="1:8" ht="12" customHeight="1">
      <c r="A49" s="59" t="s">
        <v>104</v>
      </c>
      <c r="B49" s="60">
        <v>0</v>
      </c>
      <c r="C49" s="61">
        <v>0</v>
      </c>
      <c r="D49" s="60">
        <v>0</v>
      </c>
      <c r="E49" s="61">
        <v>0</v>
      </c>
      <c r="F49" s="60">
        <v>0</v>
      </c>
      <c r="G49" s="62">
        <v>0</v>
      </c>
      <c r="H49" s="53"/>
    </row>
    <row r="50" spans="1:8" s="58" customFormat="1" ht="15" customHeight="1">
      <c r="A50" s="63" t="s">
        <v>105</v>
      </c>
      <c r="B50" s="55">
        <v>28055430.58</v>
      </c>
      <c r="C50" s="56">
        <v>2320607.240000001</v>
      </c>
      <c r="D50" s="55">
        <v>30376037.82</v>
      </c>
      <c r="E50" s="56">
        <v>8863657.69</v>
      </c>
      <c r="F50" s="55">
        <v>4760259.02</v>
      </c>
      <c r="G50" s="57">
        <v>21512380.129999995</v>
      </c>
      <c r="H50" s="53"/>
    </row>
    <row r="51" spans="1:8" ht="12" customHeight="1">
      <c r="A51" s="59" t="s">
        <v>106</v>
      </c>
      <c r="B51" s="60">
        <v>28055430.58</v>
      </c>
      <c r="C51" s="61">
        <v>-3850868.1699999995</v>
      </c>
      <c r="D51" s="60">
        <v>24204562.41</v>
      </c>
      <c r="E51" s="61">
        <v>4363904.09</v>
      </c>
      <c r="F51" s="60">
        <v>678633.97</v>
      </c>
      <c r="G51" s="62">
        <v>19840658.319999997</v>
      </c>
      <c r="H51" s="53"/>
    </row>
    <row r="52" spans="1:8" ht="12" customHeight="1">
      <c r="A52" s="59" t="s">
        <v>107</v>
      </c>
      <c r="B52" s="60">
        <v>0</v>
      </c>
      <c r="C52" s="61">
        <v>1830424.6500000001</v>
      </c>
      <c r="D52" s="60">
        <v>1830424.6500000001</v>
      </c>
      <c r="E52" s="61">
        <v>507121.97</v>
      </c>
      <c r="F52" s="60">
        <v>369650.37</v>
      </c>
      <c r="G52" s="62">
        <v>1323302.68</v>
      </c>
      <c r="H52" s="53"/>
    </row>
    <row r="53" spans="1:8" ht="12" customHeight="1">
      <c r="A53" s="59" t="s">
        <v>108</v>
      </c>
      <c r="B53" s="60">
        <v>0</v>
      </c>
      <c r="C53" s="61">
        <v>0</v>
      </c>
      <c r="D53" s="60">
        <v>0</v>
      </c>
      <c r="E53" s="61">
        <v>0</v>
      </c>
      <c r="F53" s="60">
        <v>0</v>
      </c>
      <c r="G53" s="62">
        <v>0</v>
      </c>
      <c r="H53" s="53"/>
    </row>
    <row r="54" spans="1:8" ht="12" customHeight="1">
      <c r="A54" s="59" t="s">
        <v>109</v>
      </c>
      <c r="B54" s="60">
        <v>0</v>
      </c>
      <c r="C54" s="61">
        <v>3603284.0300000003</v>
      </c>
      <c r="D54" s="60">
        <v>3603284.0300000003</v>
      </c>
      <c r="E54" s="61">
        <v>3592495.62</v>
      </c>
      <c r="F54" s="60">
        <v>3482381.87</v>
      </c>
      <c r="G54" s="62">
        <v>10788.410000000353</v>
      </c>
      <c r="H54" s="53"/>
    </row>
    <row r="55" spans="1:8" ht="12" customHeight="1">
      <c r="A55" s="59" t="s">
        <v>110</v>
      </c>
      <c r="B55" s="60">
        <v>0</v>
      </c>
      <c r="C55" s="61">
        <v>0</v>
      </c>
      <c r="D55" s="60">
        <v>0</v>
      </c>
      <c r="E55" s="61">
        <v>0</v>
      </c>
      <c r="F55" s="60">
        <v>0</v>
      </c>
      <c r="G55" s="62">
        <v>0</v>
      </c>
      <c r="H55" s="53"/>
    </row>
    <row r="56" spans="1:8" ht="12" customHeight="1">
      <c r="A56" s="59" t="s">
        <v>111</v>
      </c>
      <c r="B56" s="60">
        <v>0</v>
      </c>
      <c r="C56" s="61">
        <v>737766.73</v>
      </c>
      <c r="D56" s="60">
        <v>737766.73</v>
      </c>
      <c r="E56" s="61">
        <v>400136.01</v>
      </c>
      <c r="F56" s="60">
        <v>229592.81</v>
      </c>
      <c r="G56" s="62">
        <v>337630.72000000003</v>
      </c>
      <c r="H56" s="53"/>
    </row>
    <row r="57" spans="1:8" ht="12" customHeight="1">
      <c r="A57" s="59" t="s">
        <v>112</v>
      </c>
      <c r="B57" s="60">
        <v>0</v>
      </c>
      <c r="C57" s="61">
        <v>0</v>
      </c>
      <c r="D57" s="60">
        <v>0</v>
      </c>
      <c r="E57" s="61">
        <v>0</v>
      </c>
      <c r="F57" s="60">
        <v>0</v>
      </c>
      <c r="G57" s="62">
        <v>0</v>
      </c>
      <c r="H57" s="53"/>
    </row>
    <row r="58" spans="1:8" ht="12" customHeight="1">
      <c r="A58" s="59" t="s">
        <v>113</v>
      </c>
      <c r="B58" s="60">
        <v>0</v>
      </c>
      <c r="C58" s="61">
        <v>0</v>
      </c>
      <c r="D58" s="60">
        <v>0</v>
      </c>
      <c r="E58" s="61">
        <v>0</v>
      </c>
      <c r="F58" s="60">
        <v>0</v>
      </c>
      <c r="G58" s="62">
        <v>0</v>
      </c>
      <c r="H58" s="53"/>
    </row>
    <row r="59" spans="1:8" ht="12" customHeight="1">
      <c r="A59" s="59" t="s">
        <v>114</v>
      </c>
      <c r="B59" s="60">
        <v>0</v>
      </c>
      <c r="C59" s="61">
        <v>0</v>
      </c>
      <c r="D59" s="60">
        <v>0</v>
      </c>
      <c r="E59" s="61">
        <v>0</v>
      </c>
      <c r="F59" s="60">
        <v>0</v>
      </c>
      <c r="G59" s="62">
        <v>0</v>
      </c>
      <c r="H59" s="53"/>
    </row>
    <row r="60" spans="1:8" s="58" customFormat="1" ht="12" customHeight="1">
      <c r="A60" s="54" t="s">
        <v>115</v>
      </c>
      <c r="B60" s="55">
        <v>55000000</v>
      </c>
      <c r="C60" s="56">
        <v>18460298.150000006</v>
      </c>
      <c r="D60" s="55">
        <v>73460298.15</v>
      </c>
      <c r="E60" s="56">
        <v>68460298.15</v>
      </c>
      <c r="F60" s="55">
        <v>43460298.15</v>
      </c>
      <c r="G60" s="57">
        <v>5000000</v>
      </c>
      <c r="H60" s="53"/>
    </row>
    <row r="61" spans="1:8" ht="12" customHeight="1">
      <c r="A61" s="59" t="s">
        <v>116</v>
      </c>
      <c r="B61" s="60">
        <v>55000000</v>
      </c>
      <c r="C61" s="61">
        <v>17460298.150000006</v>
      </c>
      <c r="D61" s="60">
        <v>72460298.15</v>
      </c>
      <c r="E61" s="61">
        <v>68460298.15</v>
      </c>
      <c r="F61" s="60">
        <v>43460298.15</v>
      </c>
      <c r="G61" s="62">
        <v>4000000</v>
      </c>
      <c r="H61" s="53"/>
    </row>
    <row r="62" spans="1:8" ht="12" customHeight="1">
      <c r="A62" s="59" t="s">
        <v>117</v>
      </c>
      <c r="B62" s="60">
        <v>0</v>
      </c>
      <c r="C62" s="61">
        <v>1000000</v>
      </c>
      <c r="D62" s="60">
        <v>1000000</v>
      </c>
      <c r="E62" s="61">
        <v>0</v>
      </c>
      <c r="F62" s="60">
        <v>0</v>
      </c>
      <c r="G62" s="62">
        <v>1000000</v>
      </c>
      <c r="H62" s="53"/>
    </row>
    <row r="63" spans="1:8" ht="12" customHeight="1">
      <c r="A63" s="59" t="s">
        <v>118</v>
      </c>
      <c r="B63" s="60">
        <v>0</v>
      </c>
      <c r="C63" s="61">
        <v>0</v>
      </c>
      <c r="D63" s="60">
        <v>0</v>
      </c>
      <c r="E63" s="61">
        <v>0</v>
      </c>
      <c r="F63" s="60">
        <v>0</v>
      </c>
      <c r="G63" s="62">
        <v>0</v>
      </c>
      <c r="H63" s="53"/>
    </row>
    <row r="64" spans="1:8" s="58" customFormat="1" ht="12" customHeight="1">
      <c r="A64" s="54" t="s">
        <v>119</v>
      </c>
      <c r="B64" s="55">
        <v>0</v>
      </c>
      <c r="C64" s="56">
        <v>54800000</v>
      </c>
      <c r="D64" s="55">
        <v>54800000</v>
      </c>
      <c r="E64" s="56">
        <v>0</v>
      </c>
      <c r="F64" s="55">
        <v>0</v>
      </c>
      <c r="G64" s="57">
        <v>54800000</v>
      </c>
      <c r="H64" s="53"/>
    </row>
    <row r="65" spans="1:8" ht="12" customHeight="1">
      <c r="A65" s="59" t="s">
        <v>120</v>
      </c>
      <c r="B65" s="60">
        <v>0</v>
      </c>
      <c r="C65" s="61">
        <v>0</v>
      </c>
      <c r="D65" s="60">
        <v>0</v>
      </c>
      <c r="E65" s="61">
        <v>0</v>
      </c>
      <c r="F65" s="60">
        <v>0</v>
      </c>
      <c r="G65" s="62">
        <v>0</v>
      </c>
      <c r="H65" s="53"/>
    </row>
    <row r="66" spans="1:8" ht="12" customHeight="1">
      <c r="A66" s="59" t="s">
        <v>121</v>
      </c>
      <c r="B66" s="60">
        <v>0</v>
      </c>
      <c r="C66" s="61">
        <v>0</v>
      </c>
      <c r="D66" s="60">
        <v>0</v>
      </c>
      <c r="E66" s="61">
        <v>0</v>
      </c>
      <c r="F66" s="60">
        <v>0</v>
      </c>
      <c r="G66" s="62">
        <v>0</v>
      </c>
      <c r="H66" s="53"/>
    </row>
    <row r="67" spans="1:8" ht="12" customHeight="1">
      <c r="A67" s="59" t="s">
        <v>122</v>
      </c>
      <c r="B67" s="60">
        <v>0</v>
      </c>
      <c r="C67" s="61">
        <v>0</v>
      </c>
      <c r="D67" s="60">
        <v>0</v>
      </c>
      <c r="E67" s="61">
        <v>0</v>
      </c>
      <c r="F67" s="60">
        <v>0</v>
      </c>
      <c r="G67" s="62">
        <v>0</v>
      </c>
      <c r="H67" s="53"/>
    </row>
    <row r="68" spans="1:8" ht="12" customHeight="1">
      <c r="A68" s="59" t="s">
        <v>123</v>
      </c>
      <c r="B68" s="60">
        <v>0</v>
      </c>
      <c r="C68" s="61">
        <v>54800000</v>
      </c>
      <c r="D68" s="60">
        <v>54800000</v>
      </c>
      <c r="E68" s="61">
        <v>0</v>
      </c>
      <c r="F68" s="60">
        <v>0</v>
      </c>
      <c r="G68" s="62">
        <v>54800000</v>
      </c>
      <c r="H68" s="53"/>
    </row>
    <row r="69" spans="1:8" ht="12" customHeight="1">
      <c r="A69" s="59" t="s">
        <v>124</v>
      </c>
      <c r="B69" s="60">
        <v>0</v>
      </c>
      <c r="C69" s="61">
        <v>0</v>
      </c>
      <c r="D69" s="60">
        <v>0</v>
      </c>
      <c r="E69" s="61">
        <v>0</v>
      </c>
      <c r="F69" s="60">
        <v>0</v>
      </c>
      <c r="G69" s="62">
        <v>0</v>
      </c>
      <c r="H69" s="53"/>
    </row>
    <row r="70" spans="1:8" ht="12" customHeight="1">
      <c r="A70" s="59" t="s">
        <v>125</v>
      </c>
      <c r="B70" s="60">
        <v>0</v>
      </c>
      <c r="C70" s="61">
        <v>0</v>
      </c>
      <c r="D70" s="60">
        <v>0</v>
      </c>
      <c r="E70" s="61">
        <v>0</v>
      </c>
      <c r="F70" s="60">
        <v>0</v>
      </c>
      <c r="G70" s="62">
        <v>0</v>
      </c>
      <c r="H70" s="53"/>
    </row>
    <row r="71" spans="1:8" ht="12" customHeight="1">
      <c r="A71" s="59" t="s">
        <v>126</v>
      </c>
      <c r="B71" s="60">
        <v>0</v>
      </c>
      <c r="C71" s="61">
        <v>0</v>
      </c>
      <c r="D71" s="60">
        <v>0</v>
      </c>
      <c r="E71" s="61">
        <v>0</v>
      </c>
      <c r="F71" s="60">
        <v>0</v>
      </c>
      <c r="G71" s="62">
        <v>0</v>
      </c>
      <c r="H71" s="53"/>
    </row>
    <row r="72" spans="1:8" ht="12" customHeight="1">
      <c r="A72" s="59" t="s">
        <v>127</v>
      </c>
      <c r="B72" s="60">
        <v>0</v>
      </c>
      <c r="C72" s="61">
        <v>0</v>
      </c>
      <c r="D72" s="60">
        <v>0</v>
      </c>
      <c r="E72" s="61">
        <v>0</v>
      </c>
      <c r="F72" s="60">
        <v>0</v>
      </c>
      <c r="G72" s="62">
        <v>0</v>
      </c>
      <c r="H72" s="53"/>
    </row>
    <row r="73" spans="1:8" s="58" customFormat="1" ht="12" customHeight="1">
      <c r="A73" s="54" t="s">
        <v>128</v>
      </c>
      <c r="B73" s="55">
        <v>5169846245.45</v>
      </c>
      <c r="C73" s="56">
        <v>8279439.42999885</v>
      </c>
      <c r="D73" s="55">
        <v>5178125684.880007</v>
      </c>
      <c r="E73" s="56">
        <v>3846471312.4999957</v>
      </c>
      <c r="F73" s="55">
        <v>3846471312.4999957</v>
      </c>
      <c r="G73" s="57">
        <v>1331654372.379998</v>
      </c>
      <c r="H73" s="53"/>
    </row>
    <row r="74" spans="1:8" ht="12" customHeight="1">
      <c r="A74" s="64" t="s">
        <v>129</v>
      </c>
      <c r="B74" s="65">
        <v>5169846245.45</v>
      </c>
      <c r="C74" s="66">
        <v>8279439.42999885</v>
      </c>
      <c r="D74" s="65">
        <v>5178125684.880007</v>
      </c>
      <c r="E74" s="66">
        <v>3846471312.4999957</v>
      </c>
      <c r="F74" s="65">
        <v>3846471312.4999957</v>
      </c>
      <c r="G74" s="67">
        <v>1331654372.379998</v>
      </c>
      <c r="H74" s="53"/>
    </row>
    <row r="75" spans="1:8" ht="12" customHeight="1">
      <c r="A75" s="59" t="s">
        <v>130</v>
      </c>
      <c r="B75" s="60">
        <v>0</v>
      </c>
      <c r="C75" s="61">
        <v>0</v>
      </c>
      <c r="D75" s="60">
        <v>0</v>
      </c>
      <c r="E75" s="61">
        <v>0</v>
      </c>
      <c r="F75" s="60">
        <v>0</v>
      </c>
      <c r="G75" s="62">
        <v>0</v>
      </c>
      <c r="H75" s="53"/>
    </row>
    <row r="76" spans="1:8" ht="12" customHeight="1">
      <c r="A76" s="59" t="s">
        <v>131</v>
      </c>
      <c r="B76" s="60">
        <v>0</v>
      </c>
      <c r="C76" s="61">
        <v>0</v>
      </c>
      <c r="D76" s="60">
        <v>0</v>
      </c>
      <c r="E76" s="61">
        <v>0</v>
      </c>
      <c r="F76" s="60">
        <v>0</v>
      </c>
      <c r="G76" s="62">
        <v>0</v>
      </c>
      <c r="H76" s="53"/>
    </row>
    <row r="77" spans="1:8" s="58" customFormat="1" ht="12" customHeight="1">
      <c r="A77" s="54" t="s">
        <v>132</v>
      </c>
      <c r="B77" s="55">
        <v>353262043.07</v>
      </c>
      <c r="C77" s="56">
        <v>-62745273.839999974</v>
      </c>
      <c r="D77" s="55">
        <v>290516769.22999996</v>
      </c>
      <c r="E77" s="56">
        <v>165833547.29999998</v>
      </c>
      <c r="F77" s="55">
        <v>108625953.77</v>
      </c>
      <c r="G77" s="57">
        <v>124683221.93000002</v>
      </c>
      <c r="H77" s="53"/>
    </row>
    <row r="78" spans="1:8" ht="12" customHeight="1">
      <c r="A78" s="59" t="s">
        <v>133</v>
      </c>
      <c r="B78" s="60">
        <v>0</v>
      </c>
      <c r="C78" s="61">
        <v>0</v>
      </c>
      <c r="D78" s="60">
        <v>0</v>
      </c>
      <c r="E78" s="61">
        <v>0</v>
      </c>
      <c r="F78" s="60">
        <v>0</v>
      </c>
      <c r="G78" s="62">
        <v>0</v>
      </c>
      <c r="H78" s="53"/>
    </row>
    <row r="79" spans="1:8" ht="12" customHeight="1">
      <c r="A79" s="59" t="s">
        <v>134</v>
      </c>
      <c r="B79" s="60">
        <v>0</v>
      </c>
      <c r="C79" s="61">
        <v>0</v>
      </c>
      <c r="D79" s="60">
        <v>0</v>
      </c>
      <c r="E79" s="61">
        <v>0</v>
      </c>
      <c r="F79" s="60">
        <v>0</v>
      </c>
      <c r="G79" s="62">
        <v>0</v>
      </c>
      <c r="H79" s="53"/>
    </row>
    <row r="80" spans="1:8" ht="12" customHeight="1">
      <c r="A80" s="59" t="s">
        <v>135</v>
      </c>
      <c r="B80" s="60">
        <v>0</v>
      </c>
      <c r="C80" s="61">
        <v>0</v>
      </c>
      <c r="D80" s="60">
        <v>0</v>
      </c>
      <c r="E80" s="61">
        <v>0</v>
      </c>
      <c r="F80" s="60">
        <v>0</v>
      </c>
      <c r="G80" s="62">
        <v>0</v>
      </c>
      <c r="H80" s="53"/>
    </row>
    <row r="81" spans="1:8" ht="12" customHeight="1">
      <c r="A81" s="59" t="s">
        <v>136</v>
      </c>
      <c r="B81" s="60">
        <v>0</v>
      </c>
      <c r="C81" s="61">
        <v>0</v>
      </c>
      <c r="D81" s="60">
        <v>0</v>
      </c>
      <c r="E81" s="61">
        <v>0</v>
      </c>
      <c r="F81" s="60">
        <v>0</v>
      </c>
      <c r="G81" s="62">
        <v>0</v>
      </c>
      <c r="H81" s="53"/>
    </row>
    <row r="82" spans="1:8" ht="12" customHeight="1">
      <c r="A82" s="59" t="s">
        <v>137</v>
      </c>
      <c r="B82" s="60">
        <v>0</v>
      </c>
      <c r="C82" s="61">
        <v>0</v>
      </c>
      <c r="D82" s="60">
        <v>0</v>
      </c>
      <c r="E82" s="61">
        <v>0</v>
      </c>
      <c r="F82" s="60">
        <v>0</v>
      </c>
      <c r="G82" s="62">
        <v>0</v>
      </c>
      <c r="H82" s="53"/>
    </row>
    <row r="83" spans="1:8" ht="12" customHeight="1">
      <c r="A83" s="59" t="s">
        <v>138</v>
      </c>
      <c r="B83" s="60">
        <v>0</v>
      </c>
      <c r="C83" s="61">
        <v>0</v>
      </c>
      <c r="D83" s="60">
        <v>0</v>
      </c>
      <c r="E83" s="61">
        <v>0</v>
      </c>
      <c r="F83" s="60">
        <v>0</v>
      </c>
      <c r="G83" s="62">
        <v>0</v>
      </c>
      <c r="H83" s="53"/>
    </row>
    <row r="84" spans="1:8" ht="12" customHeight="1">
      <c r="A84" s="59" t="s">
        <v>139</v>
      </c>
      <c r="B84" s="60">
        <v>353262043.07</v>
      </c>
      <c r="C84" s="61">
        <v>-62745273.839999974</v>
      </c>
      <c r="D84" s="60">
        <v>290516769.22999996</v>
      </c>
      <c r="E84" s="61">
        <v>165833547.29999998</v>
      </c>
      <c r="F84" s="60">
        <v>108625953.77</v>
      </c>
      <c r="G84" s="62">
        <v>124683221.93000002</v>
      </c>
      <c r="H84" s="53"/>
    </row>
    <row r="85" spans="1:8" ht="12" customHeight="1">
      <c r="A85" s="68"/>
      <c r="B85" s="55"/>
      <c r="C85" s="56"/>
      <c r="D85" s="55"/>
      <c r="E85" s="56"/>
      <c r="F85" s="55"/>
      <c r="G85" s="57"/>
      <c r="H85" s="53"/>
    </row>
    <row r="86" spans="1:8" ht="12" customHeight="1">
      <c r="A86" s="54" t="s">
        <v>140</v>
      </c>
      <c r="B86" s="55">
        <v>38504763916.91</v>
      </c>
      <c r="C86" s="56">
        <v>6394865013.2</v>
      </c>
      <c r="D86" s="55">
        <v>44899628930.10999</v>
      </c>
      <c r="E86" s="56">
        <v>34050749827.339977</v>
      </c>
      <c r="F86" s="55">
        <v>33270485475.569984</v>
      </c>
      <c r="G86" s="57">
        <v>10848879102.769997</v>
      </c>
      <c r="H86" s="53"/>
    </row>
    <row r="87" spans="1:8" s="58" customFormat="1" ht="12" customHeight="1">
      <c r="A87" s="54" t="s">
        <v>67</v>
      </c>
      <c r="B87" s="55">
        <v>0</v>
      </c>
      <c r="C87" s="56">
        <v>2072364.9899999998</v>
      </c>
      <c r="D87" s="55">
        <v>2072364.99</v>
      </c>
      <c r="E87" s="56">
        <v>1184208.56</v>
      </c>
      <c r="F87" s="55">
        <v>1184208.56</v>
      </c>
      <c r="G87" s="57">
        <v>888156.4299999999</v>
      </c>
      <c r="H87" s="53"/>
    </row>
    <row r="88" spans="1:8" ht="12" customHeight="1">
      <c r="A88" s="59" t="s">
        <v>68</v>
      </c>
      <c r="B88" s="60">
        <v>0</v>
      </c>
      <c r="C88" s="61">
        <v>0</v>
      </c>
      <c r="D88" s="60">
        <v>0</v>
      </c>
      <c r="E88" s="61">
        <v>0</v>
      </c>
      <c r="F88" s="60">
        <v>0</v>
      </c>
      <c r="G88" s="62">
        <v>0</v>
      </c>
      <c r="H88" s="53"/>
    </row>
    <row r="89" spans="1:8" ht="12" customHeight="1">
      <c r="A89" s="59" t="s">
        <v>69</v>
      </c>
      <c r="B89" s="60">
        <v>0</v>
      </c>
      <c r="C89" s="61">
        <v>2072364.9899999998</v>
      </c>
      <c r="D89" s="60">
        <v>2072364.99</v>
      </c>
      <c r="E89" s="61">
        <v>1184208.56</v>
      </c>
      <c r="F89" s="60">
        <v>1184208.56</v>
      </c>
      <c r="G89" s="62">
        <v>888156.4299999999</v>
      </c>
      <c r="H89" s="53"/>
    </row>
    <row r="90" spans="1:8" ht="12" customHeight="1">
      <c r="A90" s="59" t="s">
        <v>70</v>
      </c>
      <c r="B90" s="60">
        <v>0</v>
      </c>
      <c r="C90" s="61">
        <v>0</v>
      </c>
      <c r="D90" s="60">
        <v>0</v>
      </c>
      <c r="E90" s="61">
        <v>0</v>
      </c>
      <c r="F90" s="60">
        <v>0</v>
      </c>
      <c r="G90" s="62">
        <v>0</v>
      </c>
      <c r="H90" s="53"/>
    </row>
    <row r="91" spans="1:8" ht="12" customHeight="1">
      <c r="A91" s="59" t="s">
        <v>71</v>
      </c>
      <c r="B91" s="60">
        <v>0</v>
      </c>
      <c r="C91" s="61">
        <v>0</v>
      </c>
      <c r="D91" s="60">
        <v>0</v>
      </c>
      <c r="E91" s="61">
        <v>0</v>
      </c>
      <c r="F91" s="60">
        <v>0</v>
      </c>
      <c r="G91" s="62">
        <v>0</v>
      </c>
      <c r="H91" s="53"/>
    </row>
    <row r="92" spans="1:8" ht="12" customHeight="1">
      <c r="A92" s="59" t="s">
        <v>72</v>
      </c>
      <c r="B92" s="60">
        <v>0</v>
      </c>
      <c r="C92" s="61">
        <v>0</v>
      </c>
      <c r="D92" s="60">
        <v>0</v>
      </c>
      <c r="E92" s="61">
        <v>0</v>
      </c>
      <c r="F92" s="60">
        <v>0</v>
      </c>
      <c r="G92" s="62">
        <v>0</v>
      </c>
      <c r="H92" s="53"/>
    </row>
    <row r="93" spans="1:8" ht="12" customHeight="1">
      <c r="A93" s="59" t="s">
        <v>73</v>
      </c>
      <c r="B93" s="60">
        <v>0</v>
      </c>
      <c r="C93" s="61">
        <v>0</v>
      </c>
      <c r="D93" s="60">
        <v>0</v>
      </c>
      <c r="E93" s="61">
        <v>0</v>
      </c>
      <c r="F93" s="60">
        <v>0</v>
      </c>
      <c r="G93" s="62">
        <v>0</v>
      </c>
      <c r="H93" s="53"/>
    </row>
    <row r="94" spans="1:8" ht="12" customHeight="1">
      <c r="A94" s="59" t="s">
        <v>74</v>
      </c>
      <c r="B94" s="60">
        <v>0</v>
      </c>
      <c r="C94" s="61">
        <v>0</v>
      </c>
      <c r="D94" s="60">
        <v>0</v>
      </c>
      <c r="E94" s="61">
        <v>0</v>
      </c>
      <c r="F94" s="60">
        <v>0</v>
      </c>
      <c r="G94" s="62">
        <v>0</v>
      </c>
      <c r="H94" s="53"/>
    </row>
    <row r="95" spans="1:8" s="58" customFormat="1" ht="12" customHeight="1">
      <c r="A95" s="54" t="s">
        <v>75</v>
      </c>
      <c r="B95" s="55">
        <v>0</v>
      </c>
      <c r="C95" s="56">
        <v>60714329.79</v>
      </c>
      <c r="D95" s="55">
        <v>60714329.79</v>
      </c>
      <c r="E95" s="56">
        <v>14641463.55</v>
      </c>
      <c r="F95" s="55">
        <v>14641463.55</v>
      </c>
      <c r="G95" s="57">
        <v>46072866.24</v>
      </c>
      <c r="H95" s="53"/>
    </row>
    <row r="96" spans="1:8" ht="12" customHeight="1">
      <c r="A96" s="59" t="s">
        <v>76</v>
      </c>
      <c r="B96" s="60">
        <v>0</v>
      </c>
      <c r="C96" s="61">
        <v>0</v>
      </c>
      <c r="D96" s="60">
        <v>0</v>
      </c>
      <c r="E96" s="61">
        <v>0</v>
      </c>
      <c r="F96" s="60">
        <v>0</v>
      </c>
      <c r="G96" s="62">
        <v>0</v>
      </c>
      <c r="H96" s="53"/>
    </row>
    <row r="97" spans="1:8" ht="12" customHeight="1">
      <c r="A97" s="59" t="s">
        <v>77</v>
      </c>
      <c r="B97" s="60">
        <v>0</v>
      </c>
      <c r="C97" s="61">
        <v>0</v>
      </c>
      <c r="D97" s="60">
        <v>0</v>
      </c>
      <c r="E97" s="61">
        <v>0</v>
      </c>
      <c r="F97" s="60">
        <v>0</v>
      </c>
      <c r="G97" s="62">
        <v>0</v>
      </c>
      <c r="H97" s="53"/>
    </row>
    <row r="98" spans="1:8" ht="12" customHeight="1">
      <c r="A98" s="59" t="s">
        <v>78</v>
      </c>
      <c r="B98" s="60">
        <v>0</v>
      </c>
      <c r="C98" s="61">
        <v>2213902.43</v>
      </c>
      <c r="D98" s="60">
        <v>2213902.43</v>
      </c>
      <c r="E98" s="61">
        <v>2213902.43</v>
      </c>
      <c r="F98" s="60">
        <v>2213902.43</v>
      </c>
      <c r="G98" s="62">
        <v>0</v>
      </c>
      <c r="H98" s="53"/>
    </row>
    <row r="99" spans="1:8" ht="12" customHeight="1">
      <c r="A99" s="59" t="s">
        <v>79</v>
      </c>
      <c r="B99" s="60">
        <v>0</v>
      </c>
      <c r="C99" s="61">
        <v>410000</v>
      </c>
      <c r="D99" s="60">
        <v>410000</v>
      </c>
      <c r="E99" s="61">
        <v>0</v>
      </c>
      <c r="F99" s="60">
        <v>0</v>
      </c>
      <c r="G99" s="62">
        <v>410000</v>
      </c>
      <c r="H99" s="53"/>
    </row>
    <row r="100" spans="1:8" ht="12" customHeight="1">
      <c r="A100" s="59" t="s">
        <v>80</v>
      </c>
      <c r="B100" s="60">
        <v>0</v>
      </c>
      <c r="C100" s="61">
        <v>11058355.24</v>
      </c>
      <c r="D100" s="60">
        <v>11058355.24</v>
      </c>
      <c r="E100" s="61">
        <v>8916713.9</v>
      </c>
      <c r="F100" s="60">
        <v>8916713.9</v>
      </c>
      <c r="G100" s="62">
        <v>2141641.3400000003</v>
      </c>
      <c r="H100" s="53"/>
    </row>
    <row r="101" spans="1:8" ht="12" customHeight="1">
      <c r="A101" s="59" t="s">
        <v>81</v>
      </c>
      <c r="B101" s="60">
        <v>0</v>
      </c>
      <c r="C101" s="61">
        <v>236640</v>
      </c>
      <c r="D101" s="60">
        <v>236640</v>
      </c>
      <c r="E101" s="61">
        <v>0</v>
      </c>
      <c r="F101" s="60">
        <v>0</v>
      </c>
      <c r="G101" s="62">
        <v>236640</v>
      </c>
      <c r="H101" s="53"/>
    </row>
    <row r="102" spans="1:8" ht="12" customHeight="1">
      <c r="A102" s="59" t="s">
        <v>82</v>
      </c>
      <c r="B102" s="60">
        <v>0</v>
      </c>
      <c r="C102" s="61">
        <v>43704875.08</v>
      </c>
      <c r="D102" s="60">
        <v>43704875.08</v>
      </c>
      <c r="E102" s="61">
        <v>1663748.6600000001</v>
      </c>
      <c r="F102" s="60">
        <v>1663748.6600000001</v>
      </c>
      <c r="G102" s="62">
        <v>42041126.419999994</v>
      </c>
      <c r="H102" s="53"/>
    </row>
    <row r="103" spans="1:8" ht="12" customHeight="1">
      <c r="A103" s="59" t="s">
        <v>83</v>
      </c>
      <c r="B103" s="60">
        <v>0</v>
      </c>
      <c r="C103" s="61">
        <v>3032269.76</v>
      </c>
      <c r="D103" s="60">
        <v>3032269.76</v>
      </c>
      <c r="E103" s="61">
        <v>1847098.56</v>
      </c>
      <c r="F103" s="60">
        <v>1847098.56</v>
      </c>
      <c r="G103" s="62">
        <v>1185171.2</v>
      </c>
      <c r="H103" s="53"/>
    </row>
    <row r="104" spans="1:8" ht="12" customHeight="1">
      <c r="A104" s="59" t="s">
        <v>84</v>
      </c>
      <c r="B104" s="60">
        <v>0</v>
      </c>
      <c r="C104" s="61">
        <v>58287.28</v>
      </c>
      <c r="D104" s="60">
        <v>58287.28</v>
      </c>
      <c r="E104" s="61">
        <v>0</v>
      </c>
      <c r="F104" s="60">
        <v>0</v>
      </c>
      <c r="G104" s="62">
        <v>58287.28</v>
      </c>
      <c r="H104" s="53"/>
    </row>
    <row r="105" spans="1:8" s="58" customFormat="1" ht="12" customHeight="1">
      <c r="A105" s="54" t="s">
        <v>85</v>
      </c>
      <c r="B105" s="55">
        <v>0</v>
      </c>
      <c r="C105" s="56">
        <v>278850263.67</v>
      </c>
      <c r="D105" s="55">
        <v>278850263.67</v>
      </c>
      <c r="E105" s="56">
        <v>171785728.52</v>
      </c>
      <c r="F105" s="55">
        <v>171785728.52</v>
      </c>
      <c r="G105" s="57">
        <v>107064535.14999998</v>
      </c>
      <c r="H105" s="53"/>
    </row>
    <row r="106" spans="1:8" ht="12" customHeight="1">
      <c r="A106" s="59" t="s">
        <v>86</v>
      </c>
      <c r="B106" s="60">
        <v>0</v>
      </c>
      <c r="C106" s="61">
        <v>3929479.4</v>
      </c>
      <c r="D106" s="60">
        <v>3929479.4</v>
      </c>
      <c r="E106" s="61">
        <v>2258961.52</v>
      </c>
      <c r="F106" s="60">
        <v>2258961.52</v>
      </c>
      <c r="G106" s="62">
        <v>1670517.88</v>
      </c>
      <c r="H106" s="53"/>
    </row>
    <row r="107" spans="1:8" ht="12" customHeight="1">
      <c r="A107" s="59" t="s">
        <v>87</v>
      </c>
      <c r="B107" s="60">
        <v>0</v>
      </c>
      <c r="C107" s="61">
        <v>1303504.5</v>
      </c>
      <c r="D107" s="60">
        <v>1303504.5</v>
      </c>
      <c r="E107" s="61">
        <v>0</v>
      </c>
      <c r="F107" s="60">
        <v>0</v>
      </c>
      <c r="G107" s="62">
        <v>1303504.5</v>
      </c>
      <c r="H107" s="53"/>
    </row>
    <row r="108" spans="1:8" ht="12" customHeight="1">
      <c r="A108" s="59" t="s">
        <v>88</v>
      </c>
      <c r="B108" s="60">
        <v>0</v>
      </c>
      <c r="C108" s="61">
        <v>9765715</v>
      </c>
      <c r="D108" s="60">
        <v>9765715</v>
      </c>
      <c r="E108" s="61">
        <v>2695350</v>
      </c>
      <c r="F108" s="60">
        <v>2695350</v>
      </c>
      <c r="G108" s="62">
        <v>7070365</v>
      </c>
      <c r="H108" s="53"/>
    </row>
    <row r="109" spans="1:8" ht="12" customHeight="1">
      <c r="A109" s="59" t="s">
        <v>89</v>
      </c>
      <c r="B109" s="60">
        <v>0</v>
      </c>
      <c r="C109" s="61">
        <v>0</v>
      </c>
      <c r="D109" s="60">
        <v>0</v>
      </c>
      <c r="E109" s="61">
        <v>0</v>
      </c>
      <c r="F109" s="60">
        <v>0</v>
      </c>
      <c r="G109" s="62">
        <v>0</v>
      </c>
      <c r="H109" s="53"/>
    </row>
    <row r="110" spans="1:8" ht="12" customHeight="1">
      <c r="A110" s="59" t="s">
        <v>90</v>
      </c>
      <c r="B110" s="60">
        <v>0</v>
      </c>
      <c r="C110" s="61">
        <v>262691564.77</v>
      </c>
      <c r="D110" s="60">
        <v>262691564.77</v>
      </c>
      <c r="E110" s="61">
        <v>166831417</v>
      </c>
      <c r="F110" s="60">
        <v>166831417</v>
      </c>
      <c r="G110" s="62">
        <v>95860147.76999998</v>
      </c>
      <c r="H110" s="53"/>
    </row>
    <row r="111" spans="1:8" ht="12" customHeight="1">
      <c r="A111" s="59" t="s">
        <v>91</v>
      </c>
      <c r="B111" s="60">
        <v>0</v>
      </c>
      <c r="C111" s="61">
        <v>1160000</v>
      </c>
      <c r="D111" s="60">
        <v>1160000</v>
      </c>
      <c r="E111" s="61">
        <v>0</v>
      </c>
      <c r="F111" s="60">
        <v>0</v>
      </c>
      <c r="G111" s="62">
        <v>1160000</v>
      </c>
      <c r="H111" s="53"/>
    </row>
    <row r="112" spans="1:8" ht="12" customHeight="1">
      <c r="A112" s="59" t="s">
        <v>92</v>
      </c>
      <c r="B112" s="60">
        <v>0</v>
      </c>
      <c r="C112" s="61">
        <v>0</v>
      </c>
      <c r="D112" s="60">
        <v>0</v>
      </c>
      <c r="E112" s="61">
        <v>0</v>
      </c>
      <c r="F112" s="60">
        <v>0</v>
      </c>
      <c r="G112" s="62">
        <v>0</v>
      </c>
      <c r="H112" s="53"/>
    </row>
    <row r="113" spans="1:8" ht="12" customHeight="1">
      <c r="A113" s="59" t="s">
        <v>93</v>
      </c>
      <c r="B113" s="60">
        <v>0</v>
      </c>
      <c r="C113" s="61">
        <v>0</v>
      </c>
      <c r="D113" s="60">
        <v>0</v>
      </c>
      <c r="E113" s="61">
        <v>0</v>
      </c>
      <c r="F113" s="60">
        <v>0</v>
      </c>
      <c r="G113" s="62">
        <v>0</v>
      </c>
      <c r="H113" s="53"/>
    </row>
    <row r="114" spans="1:8" ht="12" customHeight="1">
      <c r="A114" s="59" t="s">
        <v>94</v>
      </c>
      <c r="B114" s="60">
        <v>0</v>
      </c>
      <c r="C114" s="61">
        <v>0</v>
      </c>
      <c r="D114" s="60">
        <v>0</v>
      </c>
      <c r="E114" s="61">
        <v>0</v>
      </c>
      <c r="F114" s="60">
        <v>0</v>
      </c>
      <c r="G114" s="62">
        <v>0</v>
      </c>
      <c r="H114" s="53"/>
    </row>
    <row r="115" spans="1:8" s="58" customFormat="1" ht="15" customHeight="1">
      <c r="A115" s="63" t="s">
        <v>95</v>
      </c>
      <c r="B115" s="55">
        <v>28164222018.670002</v>
      </c>
      <c r="C115" s="56">
        <v>5288510643.46</v>
      </c>
      <c r="D115" s="55">
        <v>33452732662.129993</v>
      </c>
      <c r="E115" s="56">
        <v>24339110354.479984</v>
      </c>
      <c r="F115" s="55">
        <v>24339085070.739986</v>
      </c>
      <c r="G115" s="57">
        <v>9113622307.65</v>
      </c>
      <c r="H115" s="53"/>
    </row>
    <row r="116" spans="1:8" ht="12" customHeight="1">
      <c r="A116" s="59" t="s">
        <v>96</v>
      </c>
      <c r="B116" s="60">
        <v>28164222018.670002</v>
      </c>
      <c r="C116" s="61">
        <v>5162273112.39</v>
      </c>
      <c r="D116" s="60">
        <v>33326495131.059994</v>
      </c>
      <c r="E116" s="61">
        <v>24296547265.539986</v>
      </c>
      <c r="F116" s="60">
        <v>24296547265.539986</v>
      </c>
      <c r="G116" s="62">
        <v>9029947865.52</v>
      </c>
      <c r="H116" s="53"/>
    </row>
    <row r="117" spans="1:8" ht="12" customHeight="1">
      <c r="A117" s="59" t="s">
        <v>97</v>
      </c>
      <c r="B117" s="60">
        <v>0</v>
      </c>
      <c r="C117" s="61">
        <v>0</v>
      </c>
      <c r="D117" s="60">
        <v>0</v>
      </c>
      <c r="E117" s="61">
        <v>0</v>
      </c>
      <c r="F117" s="60">
        <v>0</v>
      </c>
      <c r="G117" s="62">
        <v>0</v>
      </c>
      <c r="H117" s="53"/>
    </row>
    <row r="118" spans="1:8" ht="12" customHeight="1">
      <c r="A118" s="59" t="s">
        <v>98</v>
      </c>
      <c r="B118" s="60">
        <v>0</v>
      </c>
      <c r="C118" s="61">
        <v>126237531.07</v>
      </c>
      <c r="D118" s="60">
        <v>126237531.07</v>
      </c>
      <c r="E118" s="61">
        <v>42563088.940000005</v>
      </c>
      <c r="F118" s="60">
        <v>42537805.20000001</v>
      </c>
      <c r="G118" s="62">
        <v>83674442.13</v>
      </c>
      <c r="H118" s="53"/>
    </row>
    <row r="119" spans="1:8" ht="12" customHeight="1">
      <c r="A119" s="59" t="s">
        <v>99</v>
      </c>
      <c r="B119" s="60">
        <v>0</v>
      </c>
      <c r="C119" s="61">
        <v>0</v>
      </c>
      <c r="D119" s="60">
        <v>0</v>
      </c>
      <c r="E119" s="61">
        <v>0</v>
      </c>
      <c r="F119" s="60">
        <v>0</v>
      </c>
      <c r="G119" s="62">
        <v>0</v>
      </c>
      <c r="H119" s="53"/>
    </row>
    <row r="120" spans="1:8" ht="12" customHeight="1">
      <c r="A120" s="59" t="s">
        <v>100</v>
      </c>
      <c r="B120" s="60">
        <v>0</v>
      </c>
      <c r="C120" s="61">
        <v>0</v>
      </c>
      <c r="D120" s="60">
        <v>0</v>
      </c>
      <c r="E120" s="61">
        <v>0</v>
      </c>
      <c r="F120" s="60">
        <v>0</v>
      </c>
      <c r="G120" s="62">
        <v>0</v>
      </c>
      <c r="H120" s="53"/>
    </row>
    <row r="121" spans="1:8" ht="12" customHeight="1">
      <c r="A121" s="59" t="s">
        <v>101</v>
      </c>
      <c r="B121" s="60">
        <v>0</v>
      </c>
      <c r="C121" s="61">
        <v>0</v>
      </c>
      <c r="D121" s="60">
        <v>0</v>
      </c>
      <c r="E121" s="61">
        <v>0</v>
      </c>
      <c r="F121" s="60">
        <v>0</v>
      </c>
      <c r="G121" s="62">
        <v>0</v>
      </c>
      <c r="H121" s="53"/>
    </row>
    <row r="122" spans="1:8" ht="12" customHeight="1">
      <c r="A122" s="59" t="s">
        <v>102</v>
      </c>
      <c r="B122" s="60">
        <v>0</v>
      </c>
      <c r="C122" s="61">
        <v>0</v>
      </c>
      <c r="D122" s="60">
        <v>0</v>
      </c>
      <c r="E122" s="61">
        <v>0</v>
      </c>
      <c r="F122" s="60">
        <v>0</v>
      </c>
      <c r="G122" s="62">
        <v>0</v>
      </c>
      <c r="H122" s="53"/>
    </row>
    <row r="123" spans="1:8" ht="12" customHeight="1">
      <c r="A123" s="59" t="s">
        <v>103</v>
      </c>
      <c r="B123" s="60">
        <v>0</v>
      </c>
      <c r="C123" s="61">
        <v>0</v>
      </c>
      <c r="D123" s="60">
        <v>0</v>
      </c>
      <c r="E123" s="61">
        <v>0</v>
      </c>
      <c r="F123" s="60">
        <v>0</v>
      </c>
      <c r="G123" s="62">
        <v>0</v>
      </c>
      <c r="H123" s="53"/>
    </row>
    <row r="124" spans="1:8" ht="12" customHeight="1">
      <c r="A124" s="59" t="s">
        <v>104</v>
      </c>
      <c r="B124" s="60">
        <v>0</v>
      </c>
      <c r="C124" s="61">
        <v>0</v>
      </c>
      <c r="D124" s="60">
        <v>0</v>
      </c>
      <c r="E124" s="61">
        <v>0</v>
      </c>
      <c r="F124" s="60">
        <v>0</v>
      </c>
      <c r="G124" s="62">
        <v>0</v>
      </c>
      <c r="H124" s="53"/>
    </row>
    <row r="125" spans="1:8" s="58" customFormat="1" ht="12" customHeight="1">
      <c r="A125" s="54" t="s">
        <v>105</v>
      </c>
      <c r="B125" s="55">
        <v>0</v>
      </c>
      <c r="C125" s="56">
        <v>55071993.599999994</v>
      </c>
      <c r="D125" s="55">
        <v>55071993.599999994</v>
      </c>
      <c r="E125" s="56">
        <v>34072877.02</v>
      </c>
      <c r="F125" s="55">
        <v>33942879.24</v>
      </c>
      <c r="G125" s="57">
        <v>20999116.580000002</v>
      </c>
      <c r="H125" s="53"/>
    </row>
    <row r="126" spans="1:8" ht="12" customHeight="1">
      <c r="A126" s="59" t="s">
        <v>106</v>
      </c>
      <c r="B126" s="60">
        <v>0</v>
      </c>
      <c r="C126" s="61">
        <v>9279899.2</v>
      </c>
      <c r="D126" s="60">
        <v>9279899.2</v>
      </c>
      <c r="E126" s="61">
        <v>2328527.23</v>
      </c>
      <c r="F126" s="60">
        <v>2228529.4299999997</v>
      </c>
      <c r="G126" s="62">
        <v>6951371.970000001</v>
      </c>
      <c r="H126" s="53"/>
    </row>
    <row r="127" spans="1:8" ht="12" customHeight="1">
      <c r="A127" s="59" t="s">
        <v>107</v>
      </c>
      <c r="B127" s="60">
        <v>0</v>
      </c>
      <c r="C127" s="61">
        <v>1000169.2000000001</v>
      </c>
      <c r="D127" s="60">
        <v>1000169.2000000001</v>
      </c>
      <c r="E127" s="61">
        <v>289989.98</v>
      </c>
      <c r="F127" s="60">
        <v>259990</v>
      </c>
      <c r="G127" s="62">
        <v>710179.2200000001</v>
      </c>
      <c r="H127" s="53"/>
    </row>
    <row r="128" spans="1:8" ht="12" customHeight="1">
      <c r="A128" s="59" t="s">
        <v>108</v>
      </c>
      <c r="B128" s="60">
        <v>0</v>
      </c>
      <c r="C128" s="61">
        <v>488400</v>
      </c>
      <c r="D128" s="60">
        <v>488400</v>
      </c>
      <c r="E128" s="61">
        <v>0</v>
      </c>
      <c r="F128" s="60">
        <v>0</v>
      </c>
      <c r="G128" s="62">
        <v>488400</v>
      </c>
      <c r="H128" s="53"/>
    </row>
    <row r="129" spans="1:8" ht="12" customHeight="1">
      <c r="A129" s="59" t="s">
        <v>109</v>
      </c>
      <c r="B129" s="60">
        <v>0</v>
      </c>
      <c r="C129" s="61">
        <v>33049368.2</v>
      </c>
      <c r="D129" s="60">
        <v>33049368.2</v>
      </c>
      <c r="E129" s="61">
        <v>30986400.96</v>
      </c>
      <c r="F129" s="60">
        <v>30986400.96</v>
      </c>
      <c r="G129" s="62">
        <v>2062967.239999999</v>
      </c>
      <c r="H129" s="53"/>
    </row>
    <row r="130" spans="1:8" ht="12" customHeight="1">
      <c r="A130" s="59" t="s">
        <v>110</v>
      </c>
      <c r="B130" s="60">
        <v>0</v>
      </c>
      <c r="C130" s="61">
        <v>0</v>
      </c>
      <c r="D130" s="60">
        <v>0</v>
      </c>
      <c r="E130" s="61">
        <v>0</v>
      </c>
      <c r="F130" s="60">
        <v>0</v>
      </c>
      <c r="G130" s="62">
        <v>0</v>
      </c>
      <c r="H130" s="53"/>
    </row>
    <row r="131" spans="1:8" ht="12" customHeight="1">
      <c r="A131" s="59" t="s">
        <v>111</v>
      </c>
      <c r="B131" s="60">
        <v>0</v>
      </c>
      <c r="C131" s="61">
        <v>6843607.600000001</v>
      </c>
      <c r="D131" s="60">
        <v>6843607.600000001</v>
      </c>
      <c r="E131" s="61">
        <v>0</v>
      </c>
      <c r="F131" s="60">
        <v>0</v>
      </c>
      <c r="G131" s="62">
        <v>6843607.600000001</v>
      </c>
      <c r="H131" s="53"/>
    </row>
    <row r="132" spans="1:8" ht="12" customHeight="1">
      <c r="A132" s="59" t="s">
        <v>112</v>
      </c>
      <c r="B132" s="60">
        <v>0</v>
      </c>
      <c r="C132" s="61">
        <v>0</v>
      </c>
      <c r="D132" s="60">
        <v>0</v>
      </c>
      <c r="E132" s="61">
        <v>0</v>
      </c>
      <c r="F132" s="60">
        <v>0</v>
      </c>
      <c r="G132" s="62">
        <v>0</v>
      </c>
      <c r="H132" s="53"/>
    </row>
    <row r="133" spans="1:8" ht="12" customHeight="1">
      <c r="A133" s="59" t="s">
        <v>113</v>
      </c>
      <c r="B133" s="60">
        <v>0</v>
      </c>
      <c r="C133" s="61">
        <v>0</v>
      </c>
      <c r="D133" s="60">
        <v>0</v>
      </c>
      <c r="E133" s="61">
        <v>0</v>
      </c>
      <c r="F133" s="60">
        <v>0</v>
      </c>
      <c r="G133" s="62">
        <v>0</v>
      </c>
      <c r="H133" s="53"/>
    </row>
    <row r="134" spans="1:8" ht="12" customHeight="1">
      <c r="A134" s="59" t="s">
        <v>114</v>
      </c>
      <c r="B134" s="60">
        <v>0</v>
      </c>
      <c r="C134" s="61">
        <v>4410549.4</v>
      </c>
      <c r="D134" s="60">
        <v>4410549.4</v>
      </c>
      <c r="E134" s="61">
        <v>467958.85</v>
      </c>
      <c r="F134" s="60">
        <v>467958.85</v>
      </c>
      <c r="G134" s="62">
        <v>3942590.55</v>
      </c>
      <c r="H134" s="53"/>
    </row>
    <row r="135" spans="1:8" s="58" customFormat="1" ht="12" customHeight="1">
      <c r="A135" s="54" t="s">
        <v>115</v>
      </c>
      <c r="B135" s="55">
        <v>1110861502.54</v>
      </c>
      <c r="C135" s="56">
        <v>244339736.59000012</v>
      </c>
      <c r="D135" s="55">
        <v>1355201239.1299999</v>
      </c>
      <c r="E135" s="56">
        <v>505382982.9400002</v>
      </c>
      <c r="F135" s="55">
        <v>505382982.9400002</v>
      </c>
      <c r="G135" s="57">
        <v>849818256.19</v>
      </c>
      <c r="H135" s="53"/>
    </row>
    <row r="136" spans="1:8" ht="12" customHeight="1">
      <c r="A136" s="59" t="s">
        <v>116</v>
      </c>
      <c r="B136" s="60">
        <v>900113985.04</v>
      </c>
      <c r="C136" s="61">
        <v>399255361.7600001</v>
      </c>
      <c r="D136" s="60">
        <v>1299369346.8</v>
      </c>
      <c r="E136" s="61">
        <v>493047704.8700001</v>
      </c>
      <c r="F136" s="60">
        <v>493047704.8700001</v>
      </c>
      <c r="G136" s="62">
        <v>806321641.9300001</v>
      </c>
      <c r="H136" s="53"/>
    </row>
    <row r="137" spans="1:8" ht="12" customHeight="1">
      <c r="A137" s="59" t="s">
        <v>117</v>
      </c>
      <c r="B137" s="60">
        <v>0</v>
      </c>
      <c r="C137" s="61">
        <v>19431010</v>
      </c>
      <c r="D137" s="60">
        <v>19431010</v>
      </c>
      <c r="E137" s="61">
        <v>10479607.969999999</v>
      </c>
      <c r="F137" s="60">
        <v>10479607.969999999</v>
      </c>
      <c r="G137" s="62">
        <v>8951402.030000001</v>
      </c>
      <c r="H137" s="53"/>
    </row>
    <row r="138" spans="1:8" ht="12" customHeight="1">
      <c r="A138" s="64" t="s">
        <v>118</v>
      </c>
      <c r="B138" s="65">
        <v>210747517.5</v>
      </c>
      <c r="C138" s="66">
        <v>-174346635.17</v>
      </c>
      <c r="D138" s="65">
        <v>36400882.33</v>
      </c>
      <c r="E138" s="66">
        <v>1855670.1</v>
      </c>
      <c r="F138" s="65">
        <v>1855670.1</v>
      </c>
      <c r="G138" s="67">
        <v>34545212.230000004</v>
      </c>
      <c r="H138" s="53"/>
    </row>
    <row r="139" spans="1:8" s="58" customFormat="1" ht="12" customHeight="1">
      <c r="A139" s="54" t="s">
        <v>119</v>
      </c>
      <c r="B139" s="55">
        <v>25342094.25</v>
      </c>
      <c r="C139" s="56">
        <v>0</v>
      </c>
      <c r="D139" s="55">
        <v>25342094.25</v>
      </c>
      <c r="E139" s="56">
        <v>0</v>
      </c>
      <c r="F139" s="55">
        <v>0</v>
      </c>
      <c r="G139" s="57">
        <v>25342094.25</v>
      </c>
      <c r="H139" s="53"/>
    </row>
    <row r="140" spans="1:8" ht="12" customHeight="1">
      <c r="A140" s="59" t="s">
        <v>120</v>
      </c>
      <c r="B140" s="60">
        <v>0</v>
      </c>
      <c r="C140" s="61">
        <v>0</v>
      </c>
      <c r="D140" s="60">
        <v>0</v>
      </c>
      <c r="E140" s="61">
        <v>0</v>
      </c>
      <c r="F140" s="60">
        <v>0</v>
      </c>
      <c r="G140" s="62">
        <v>0</v>
      </c>
      <c r="H140" s="53"/>
    </row>
    <row r="141" spans="1:8" ht="12" customHeight="1">
      <c r="A141" s="59" t="s">
        <v>121</v>
      </c>
      <c r="B141" s="60">
        <v>0</v>
      </c>
      <c r="C141" s="61">
        <v>0</v>
      </c>
      <c r="D141" s="60">
        <v>0</v>
      </c>
      <c r="E141" s="61">
        <v>0</v>
      </c>
      <c r="F141" s="60">
        <v>0</v>
      </c>
      <c r="G141" s="62">
        <v>0</v>
      </c>
      <c r="H141" s="53"/>
    </row>
    <row r="142" spans="1:8" ht="12" customHeight="1">
      <c r="A142" s="59" t="s">
        <v>122</v>
      </c>
      <c r="B142" s="60">
        <v>0</v>
      </c>
      <c r="C142" s="61">
        <v>0</v>
      </c>
      <c r="D142" s="60">
        <v>0</v>
      </c>
      <c r="E142" s="61">
        <v>0</v>
      </c>
      <c r="F142" s="60">
        <v>0</v>
      </c>
      <c r="G142" s="62">
        <v>0</v>
      </c>
      <c r="H142" s="53"/>
    </row>
    <row r="143" spans="1:8" ht="12" customHeight="1">
      <c r="A143" s="59" t="s">
        <v>123</v>
      </c>
      <c r="B143" s="60">
        <v>0</v>
      </c>
      <c r="C143" s="61">
        <v>0</v>
      </c>
      <c r="D143" s="60">
        <v>0</v>
      </c>
      <c r="E143" s="61">
        <v>0</v>
      </c>
      <c r="F143" s="60">
        <v>0</v>
      </c>
      <c r="G143" s="62">
        <v>0</v>
      </c>
      <c r="H143" s="53"/>
    </row>
    <row r="144" spans="1:8" ht="12" customHeight="1">
      <c r="A144" s="59" t="s">
        <v>124</v>
      </c>
      <c r="B144" s="60">
        <v>25342094.25</v>
      </c>
      <c r="C144" s="61">
        <v>0</v>
      </c>
      <c r="D144" s="60">
        <v>25342094.25</v>
      </c>
      <c r="E144" s="61">
        <v>0</v>
      </c>
      <c r="F144" s="60">
        <v>0</v>
      </c>
      <c r="G144" s="62">
        <v>25342094.25</v>
      </c>
      <c r="H144" s="53"/>
    </row>
    <row r="145" spans="1:8" ht="12" customHeight="1">
      <c r="A145" s="59" t="s">
        <v>125</v>
      </c>
      <c r="B145" s="60">
        <v>0</v>
      </c>
      <c r="C145" s="61">
        <v>0</v>
      </c>
      <c r="D145" s="60">
        <v>0</v>
      </c>
      <c r="E145" s="61">
        <v>0</v>
      </c>
      <c r="F145" s="60">
        <v>0</v>
      </c>
      <c r="G145" s="62">
        <v>0</v>
      </c>
      <c r="H145" s="53"/>
    </row>
    <row r="146" spans="1:8" ht="12" customHeight="1">
      <c r="A146" s="59" t="s">
        <v>126</v>
      </c>
      <c r="B146" s="60">
        <v>0</v>
      </c>
      <c r="C146" s="61">
        <v>0</v>
      </c>
      <c r="D146" s="60">
        <v>0</v>
      </c>
      <c r="E146" s="61">
        <v>0</v>
      </c>
      <c r="F146" s="60">
        <v>0</v>
      </c>
      <c r="G146" s="62">
        <v>0</v>
      </c>
      <c r="H146" s="53"/>
    </row>
    <row r="147" spans="1:8" ht="12" customHeight="1">
      <c r="A147" s="59" t="s">
        <v>127</v>
      </c>
      <c r="B147" s="60">
        <v>0</v>
      </c>
      <c r="C147" s="61">
        <v>0</v>
      </c>
      <c r="D147" s="60">
        <v>0</v>
      </c>
      <c r="E147" s="61">
        <v>0</v>
      </c>
      <c r="F147" s="60">
        <v>0</v>
      </c>
      <c r="G147" s="62">
        <v>0</v>
      </c>
      <c r="H147" s="53"/>
    </row>
    <row r="148" spans="1:8" s="58" customFormat="1" ht="12" customHeight="1">
      <c r="A148" s="54" t="s">
        <v>128</v>
      </c>
      <c r="B148" s="55">
        <v>8711414936</v>
      </c>
      <c r="C148" s="56">
        <v>560305681.1</v>
      </c>
      <c r="D148" s="55">
        <v>9271720617.1</v>
      </c>
      <c r="E148" s="56">
        <v>8734076696.13</v>
      </c>
      <c r="F148" s="55">
        <v>7953967625.880002</v>
      </c>
      <c r="G148" s="57">
        <v>537643920.9699999</v>
      </c>
      <c r="H148" s="53"/>
    </row>
    <row r="149" spans="1:8" ht="12" customHeight="1">
      <c r="A149" s="59" t="s">
        <v>129</v>
      </c>
      <c r="B149" s="60">
        <v>0</v>
      </c>
      <c r="C149" s="61">
        <v>0</v>
      </c>
      <c r="D149" s="60">
        <v>0</v>
      </c>
      <c r="E149" s="61">
        <v>0</v>
      </c>
      <c r="F149" s="60">
        <v>0</v>
      </c>
      <c r="G149" s="62">
        <v>0</v>
      </c>
      <c r="H149" s="53"/>
    </row>
    <row r="150" spans="1:8" ht="12" customHeight="1">
      <c r="A150" s="59" t="s">
        <v>130</v>
      </c>
      <c r="B150" s="60">
        <v>8711414936</v>
      </c>
      <c r="C150" s="61">
        <v>428594949</v>
      </c>
      <c r="D150" s="60">
        <v>9140009885</v>
      </c>
      <c r="E150" s="61">
        <v>8628708068.83</v>
      </c>
      <c r="F150" s="60">
        <v>7848598998.580002</v>
      </c>
      <c r="G150" s="62">
        <v>511301816.1699999</v>
      </c>
      <c r="H150" s="53"/>
    </row>
    <row r="151" spans="1:8" ht="12" customHeight="1">
      <c r="A151" s="59" t="s">
        <v>131</v>
      </c>
      <c r="B151" s="60">
        <v>0</v>
      </c>
      <c r="C151" s="61">
        <v>131710732.10000001</v>
      </c>
      <c r="D151" s="60">
        <v>131710732.10000001</v>
      </c>
      <c r="E151" s="61">
        <v>105368627.30000001</v>
      </c>
      <c r="F151" s="60">
        <v>105368627.30000001</v>
      </c>
      <c r="G151" s="62">
        <v>26342104.799999997</v>
      </c>
      <c r="H151" s="53"/>
    </row>
    <row r="152" spans="1:8" s="58" customFormat="1" ht="12" customHeight="1">
      <c r="A152" s="54" t="s">
        <v>132</v>
      </c>
      <c r="B152" s="55">
        <v>492923365.45</v>
      </c>
      <c r="C152" s="56">
        <v>-95000000</v>
      </c>
      <c r="D152" s="55">
        <v>397923365.45</v>
      </c>
      <c r="E152" s="56">
        <v>250495516.14</v>
      </c>
      <c r="F152" s="55">
        <v>250495516.14</v>
      </c>
      <c r="G152" s="57">
        <v>147427849.31</v>
      </c>
      <c r="H152" s="53"/>
    </row>
    <row r="153" spans="1:8" ht="12" customHeight="1">
      <c r="A153" s="59" t="s">
        <v>133</v>
      </c>
      <c r="B153" s="60">
        <v>174456737.59</v>
      </c>
      <c r="C153" s="61">
        <v>0</v>
      </c>
      <c r="D153" s="60">
        <v>174456737.59</v>
      </c>
      <c r="E153" s="61">
        <v>129399207.18</v>
      </c>
      <c r="F153" s="60">
        <v>129399207.18</v>
      </c>
      <c r="G153" s="62">
        <v>45057530.41</v>
      </c>
      <c r="H153" s="53"/>
    </row>
    <row r="154" spans="1:8" ht="12" customHeight="1">
      <c r="A154" s="59" t="s">
        <v>134</v>
      </c>
      <c r="B154" s="60">
        <v>208847676.17</v>
      </c>
      <c r="C154" s="61">
        <v>0</v>
      </c>
      <c r="D154" s="60">
        <v>208847676.17</v>
      </c>
      <c r="E154" s="61">
        <v>121096308.96</v>
      </c>
      <c r="F154" s="60">
        <v>121096308.96</v>
      </c>
      <c r="G154" s="62">
        <v>87751367.21</v>
      </c>
      <c r="H154" s="53"/>
    </row>
    <row r="155" spans="1:8" ht="12" customHeight="1">
      <c r="A155" s="59" t="s">
        <v>135</v>
      </c>
      <c r="B155" s="60">
        <v>0</v>
      </c>
      <c r="C155" s="61">
        <v>0</v>
      </c>
      <c r="D155" s="60">
        <v>0</v>
      </c>
      <c r="E155" s="61">
        <v>0</v>
      </c>
      <c r="F155" s="60">
        <v>0</v>
      </c>
      <c r="G155" s="62">
        <v>0</v>
      </c>
      <c r="H155" s="53"/>
    </row>
    <row r="156" spans="1:8" ht="12" customHeight="1">
      <c r="A156" s="59" t="s">
        <v>136</v>
      </c>
      <c r="B156" s="60">
        <v>0</v>
      </c>
      <c r="C156" s="61">
        <v>0</v>
      </c>
      <c r="D156" s="60">
        <v>0</v>
      </c>
      <c r="E156" s="61">
        <v>0</v>
      </c>
      <c r="F156" s="60">
        <v>0</v>
      </c>
      <c r="G156" s="62">
        <v>0</v>
      </c>
      <c r="H156" s="53"/>
    </row>
    <row r="157" spans="1:8" ht="12" customHeight="1">
      <c r="A157" s="59" t="s">
        <v>137</v>
      </c>
      <c r="B157" s="60">
        <v>0</v>
      </c>
      <c r="C157" s="61">
        <v>0</v>
      </c>
      <c r="D157" s="60">
        <v>0</v>
      </c>
      <c r="E157" s="61">
        <v>0</v>
      </c>
      <c r="F157" s="60">
        <v>0</v>
      </c>
      <c r="G157" s="62">
        <v>0</v>
      </c>
      <c r="H157" s="53"/>
    </row>
    <row r="158" spans="1:8" ht="12" customHeight="1">
      <c r="A158" s="59" t="s">
        <v>138</v>
      </c>
      <c r="B158" s="60">
        <v>0</v>
      </c>
      <c r="C158" s="61">
        <v>0</v>
      </c>
      <c r="D158" s="60">
        <v>0</v>
      </c>
      <c r="E158" s="61">
        <v>0</v>
      </c>
      <c r="F158" s="60">
        <v>0</v>
      </c>
      <c r="G158" s="62">
        <v>0</v>
      </c>
      <c r="H158" s="53"/>
    </row>
    <row r="159" spans="1:8" ht="12" customHeight="1">
      <c r="A159" s="59" t="s">
        <v>139</v>
      </c>
      <c r="B159" s="60">
        <v>109618951.69</v>
      </c>
      <c r="C159" s="61">
        <v>-95000000</v>
      </c>
      <c r="D159" s="60">
        <v>14618951.69</v>
      </c>
      <c r="E159" s="61">
        <v>0</v>
      </c>
      <c r="F159" s="60">
        <v>0</v>
      </c>
      <c r="G159" s="62">
        <v>14618951.69</v>
      </c>
      <c r="H159" s="53"/>
    </row>
    <row r="160" spans="1:7" ht="12" customHeight="1">
      <c r="A160" s="68"/>
      <c r="B160" s="69"/>
      <c r="C160" s="70"/>
      <c r="D160" s="69"/>
      <c r="E160" s="70"/>
      <c r="F160" s="69"/>
      <c r="G160" s="71"/>
    </row>
    <row r="161" spans="1:7" ht="12" customHeight="1">
      <c r="A161" s="72" t="s">
        <v>141</v>
      </c>
      <c r="B161" s="73">
        <v>61806070437.909996</v>
      </c>
      <c r="C161" s="74">
        <v>6920570598.489999</v>
      </c>
      <c r="D161" s="73">
        <v>68726641036.4</v>
      </c>
      <c r="E161" s="74">
        <v>49350824022.60999</v>
      </c>
      <c r="F161" s="73">
        <v>48226565062.68998</v>
      </c>
      <c r="G161" s="75">
        <v>19375817013.789993</v>
      </c>
    </row>
    <row r="162" spans="1:7" ht="12" customHeight="1">
      <c r="A162" s="76"/>
      <c r="B162" s="76"/>
      <c r="C162" s="76"/>
      <c r="D162" s="76"/>
      <c r="E162" s="76"/>
      <c r="F162" s="76"/>
      <c r="G162" s="76"/>
    </row>
    <row r="163" spans="1:7" ht="12" customHeight="1">
      <c r="A163" s="76"/>
      <c r="B163" s="76"/>
      <c r="C163" s="76"/>
      <c r="D163" s="76"/>
      <c r="E163" s="76"/>
      <c r="F163" s="76"/>
      <c r="G163" s="76"/>
    </row>
    <row r="164" spans="1:7" ht="12" customHeight="1">
      <c r="A164" s="76"/>
      <c r="B164" s="76"/>
      <c r="C164" s="76"/>
      <c r="D164" s="76"/>
      <c r="E164" s="76"/>
      <c r="F164" s="76"/>
      <c r="G164" s="76"/>
    </row>
    <row r="165" spans="1:7" ht="12" customHeight="1">
      <c r="A165" s="76"/>
      <c r="B165" s="76"/>
      <c r="C165" s="76"/>
      <c r="D165" s="76"/>
      <c r="E165" s="76"/>
      <c r="F165" s="76"/>
      <c r="G165" s="76"/>
    </row>
    <row r="166" spans="1:7" ht="12" customHeight="1">
      <c r="A166" s="76"/>
      <c r="B166" s="76"/>
      <c r="C166" s="76"/>
      <c r="D166" s="76"/>
      <c r="E166" s="76"/>
      <c r="F166" s="76"/>
      <c r="G166" s="76"/>
    </row>
    <row r="167" spans="1:7" ht="12" customHeight="1">
      <c r="A167" s="76"/>
      <c r="B167" s="76"/>
      <c r="C167" s="76"/>
      <c r="D167" s="76"/>
      <c r="E167" s="76"/>
      <c r="F167" s="76"/>
      <c r="G167" s="76"/>
    </row>
    <row r="168" spans="1:7" ht="12" customHeight="1">
      <c r="A168" s="76"/>
      <c r="B168" s="76"/>
      <c r="C168" s="76"/>
      <c r="D168" s="76"/>
      <c r="E168" s="76"/>
      <c r="F168" s="76"/>
      <c r="G168" s="76"/>
    </row>
    <row r="169" spans="1:7" ht="12" customHeight="1">
      <c r="A169" s="76"/>
      <c r="B169" s="76"/>
      <c r="C169" s="76"/>
      <c r="D169" s="76"/>
      <c r="E169" s="76"/>
      <c r="F169" s="76"/>
      <c r="G169" s="76"/>
    </row>
    <row r="170" spans="1:7" ht="12" customHeight="1">
      <c r="A170" s="76"/>
      <c r="B170" s="76"/>
      <c r="C170" s="76"/>
      <c r="D170" s="76"/>
      <c r="E170" s="76"/>
      <c r="F170" s="76"/>
      <c r="G170" s="76"/>
    </row>
    <row r="171" spans="1:7" ht="12" customHeight="1">
      <c r="A171" s="76"/>
      <c r="B171" s="76"/>
      <c r="C171" s="76"/>
      <c r="D171" s="76"/>
      <c r="E171" s="76"/>
      <c r="F171" s="76"/>
      <c r="G171" s="76"/>
    </row>
    <row r="172" spans="1:7" ht="12" customHeight="1">
      <c r="A172" s="76"/>
      <c r="B172" s="76"/>
      <c r="C172" s="76"/>
      <c r="D172" s="76"/>
      <c r="E172" s="76"/>
      <c r="F172" s="76"/>
      <c r="G172" s="76"/>
    </row>
    <row r="173" spans="1:7" ht="12" customHeight="1">
      <c r="A173" s="76"/>
      <c r="B173" s="76"/>
      <c r="C173" s="76"/>
      <c r="D173" s="76"/>
      <c r="E173" s="76"/>
      <c r="F173" s="76"/>
      <c r="G173" s="76"/>
    </row>
    <row r="174" spans="1:7" ht="12" customHeight="1">
      <c r="A174" s="76"/>
      <c r="B174" s="76"/>
      <c r="C174" s="76"/>
      <c r="D174" s="76"/>
      <c r="E174" s="76"/>
      <c r="F174" s="76"/>
      <c r="G174" s="76"/>
    </row>
    <row r="175" ht="12" customHeight="1"/>
    <row r="176" ht="12" customHeight="1"/>
    <row r="177" ht="12" customHeight="1"/>
    <row r="178" ht="12" customHeight="1"/>
    <row r="179" ht="12" customHeight="1"/>
    <row r="180" ht="12" customHeight="1"/>
  </sheetData>
  <mergeCells count="10">
    <mergeCell ref="A8:G8"/>
    <mergeCell ref="A9:A10"/>
    <mergeCell ref="B9:F9"/>
    <mergeCell ref="G9:G10"/>
    <mergeCell ref="A1:G1"/>
    <mergeCell ref="A2:G2"/>
    <mergeCell ref="A3:G3"/>
    <mergeCell ref="A5:G5"/>
    <mergeCell ref="A6:G6"/>
    <mergeCell ref="A7:G7"/>
  </mergeCells>
  <printOptions horizontalCentered="1"/>
  <pageMargins left="0.71" right="0.71" top="0.75" bottom="0.75" header="0.31" footer="0.31"/>
  <pageSetup horizontalDpi="600" verticalDpi="600" orientation="portrait" scale="7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H86"/>
  <sheetViews>
    <sheetView zoomScale="150" zoomScaleNormal="150" zoomScalePageLayoutView="150" workbookViewId="0" topLeftCell="A3">
      <selection activeCell="H8" sqref="H8"/>
    </sheetView>
  </sheetViews>
  <sheetFormatPr defaultColWidth="11.421875" defaultRowHeight="15"/>
  <cols>
    <col min="1" max="1" width="44.421875" style="48" customWidth="1"/>
    <col min="2" max="7" width="11.421875" style="48" customWidth="1"/>
    <col min="8" max="16384" width="10.8515625" style="48" customWidth="1"/>
  </cols>
  <sheetData>
    <row r="1" spans="1:7" s="44" customFormat="1" ht="13.5" customHeight="1">
      <c r="A1" s="225" t="s">
        <v>419</v>
      </c>
      <c r="B1" s="225"/>
      <c r="C1" s="225"/>
      <c r="D1" s="225"/>
      <c r="E1" s="225"/>
      <c r="F1" s="225"/>
      <c r="G1" s="225"/>
    </row>
    <row r="2" spans="1:8" s="44" customFormat="1" ht="15">
      <c r="A2" s="226" t="s">
        <v>53</v>
      </c>
      <c r="B2" s="226"/>
      <c r="C2" s="226"/>
      <c r="D2" s="226"/>
      <c r="E2" s="226"/>
      <c r="F2" s="226"/>
      <c r="G2" s="226"/>
      <c r="H2" s="45"/>
    </row>
    <row r="3" spans="1:8" s="44" customFormat="1" ht="15">
      <c r="A3" s="226" t="s">
        <v>54</v>
      </c>
      <c r="B3" s="226"/>
      <c r="C3" s="226"/>
      <c r="D3" s="226"/>
      <c r="E3" s="226"/>
      <c r="F3" s="226"/>
      <c r="G3" s="226"/>
      <c r="H3" s="45"/>
    </row>
    <row r="4" spans="1:8" s="44" customFormat="1" ht="5" customHeight="1">
      <c r="A4" s="46"/>
      <c r="B4" s="46"/>
      <c r="C4" s="46"/>
      <c r="D4" s="46"/>
      <c r="E4" s="47"/>
      <c r="F4" s="47"/>
      <c r="G4" s="47"/>
      <c r="H4" s="45"/>
    </row>
    <row r="5" spans="1:7" ht="15">
      <c r="A5" s="250" t="s">
        <v>55</v>
      </c>
      <c r="B5" s="251"/>
      <c r="C5" s="251"/>
      <c r="D5" s="251"/>
      <c r="E5" s="251"/>
      <c r="F5" s="251"/>
      <c r="G5" s="252"/>
    </row>
    <row r="6" spans="1:7" ht="15">
      <c r="A6" s="245" t="s">
        <v>420</v>
      </c>
      <c r="B6" s="246"/>
      <c r="C6" s="246"/>
      <c r="D6" s="246"/>
      <c r="E6" s="246"/>
      <c r="F6" s="246"/>
      <c r="G6" s="247"/>
    </row>
    <row r="7" spans="1:7" ht="15">
      <c r="A7" s="245" t="s">
        <v>57</v>
      </c>
      <c r="B7" s="246"/>
      <c r="C7" s="246"/>
      <c r="D7" s="246"/>
      <c r="E7" s="246"/>
      <c r="F7" s="246"/>
      <c r="G7" s="247"/>
    </row>
    <row r="8" spans="1:7" ht="15">
      <c r="A8" s="245" t="s">
        <v>58</v>
      </c>
      <c r="B8" s="246"/>
      <c r="C8" s="246"/>
      <c r="D8" s="246"/>
      <c r="E8" s="246"/>
      <c r="F8" s="246"/>
      <c r="G8" s="247"/>
    </row>
    <row r="9" spans="1:7" ht="15" customHeight="1">
      <c r="A9" s="223" t="s">
        <v>59</v>
      </c>
      <c r="B9" s="223" t="s">
        <v>60</v>
      </c>
      <c r="C9" s="223"/>
      <c r="D9" s="223"/>
      <c r="E9" s="223"/>
      <c r="F9" s="223"/>
      <c r="G9" s="248" t="s">
        <v>421</v>
      </c>
    </row>
    <row r="10" spans="1:7" ht="21" customHeight="1">
      <c r="A10" s="223"/>
      <c r="B10" s="150" t="s">
        <v>62</v>
      </c>
      <c r="C10" s="150" t="s">
        <v>63</v>
      </c>
      <c r="D10" s="150" t="s">
        <v>64</v>
      </c>
      <c r="E10" s="150" t="s">
        <v>7</v>
      </c>
      <c r="F10" s="150" t="s">
        <v>24</v>
      </c>
      <c r="G10" s="249"/>
    </row>
    <row r="11" spans="1:7" ht="15">
      <c r="A11" s="136"/>
      <c r="B11" s="137"/>
      <c r="C11" s="138"/>
      <c r="D11" s="137"/>
      <c r="E11" s="138"/>
      <c r="F11" s="137"/>
      <c r="G11" s="139"/>
    </row>
    <row r="12" spans="1:8" s="58" customFormat="1" ht="14.5" customHeight="1">
      <c r="A12" s="140" t="s">
        <v>422</v>
      </c>
      <c r="B12" s="141">
        <v>23301306521</v>
      </c>
      <c r="C12" s="135">
        <v>525705585.2899985</v>
      </c>
      <c r="D12" s="141">
        <v>23827012106.29</v>
      </c>
      <c r="E12" s="135">
        <v>15300074195.269997</v>
      </c>
      <c r="F12" s="141">
        <v>14956079587.119997</v>
      </c>
      <c r="G12" s="142">
        <v>8526937911.0199995</v>
      </c>
      <c r="H12" s="110"/>
    </row>
    <row r="13" spans="1:8" s="58" customFormat="1" ht="15">
      <c r="A13" s="143" t="s">
        <v>423</v>
      </c>
      <c r="B13" s="55">
        <v>8308150232.339999</v>
      </c>
      <c r="C13" s="56">
        <v>1445026144.66</v>
      </c>
      <c r="D13" s="55">
        <v>9753176377</v>
      </c>
      <c r="E13" s="56">
        <v>6270896182.770001</v>
      </c>
      <c r="F13" s="55">
        <v>6107233476.63</v>
      </c>
      <c r="G13" s="57">
        <v>3482280194.23</v>
      </c>
      <c r="H13" s="110"/>
    </row>
    <row r="14" spans="1:8" ht="15">
      <c r="A14" s="144" t="s">
        <v>424</v>
      </c>
      <c r="B14" s="60">
        <v>679201685.86</v>
      </c>
      <c r="C14" s="61">
        <v>4543321.01</v>
      </c>
      <c r="D14" s="60">
        <v>683745006.87</v>
      </c>
      <c r="E14" s="61">
        <v>511983073.98</v>
      </c>
      <c r="F14" s="60">
        <v>511983073.98</v>
      </c>
      <c r="G14" s="62">
        <v>171761932.89</v>
      </c>
      <c r="H14" s="110"/>
    </row>
    <row r="15" spans="1:8" ht="15">
      <c r="A15" s="144" t="s">
        <v>425</v>
      </c>
      <c r="B15" s="60">
        <v>2460363444.18</v>
      </c>
      <c r="C15" s="61">
        <v>154626807.59000003</v>
      </c>
      <c r="D15" s="60">
        <v>2614990251.7700005</v>
      </c>
      <c r="E15" s="61">
        <v>1817179260.9099998</v>
      </c>
      <c r="F15" s="60">
        <v>1810415401.16</v>
      </c>
      <c r="G15" s="62">
        <v>797810990.86</v>
      </c>
      <c r="H15" s="110"/>
    </row>
    <row r="16" spans="1:8" ht="15">
      <c r="A16" s="144" t="s">
        <v>426</v>
      </c>
      <c r="B16" s="60">
        <v>906689313.0800003</v>
      </c>
      <c r="C16" s="61">
        <v>8011498.1799999885</v>
      </c>
      <c r="D16" s="60">
        <v>914700811.2599996</v>
      </c>
      <c r="E16" s="61">
        <v>630417682.9100002</v>
      </c>
      <c r="F16" s="60">
        <v>612748250.2900001</v>
      </c>
      <c r="G16" s="62">
        <v>284283128.3499999</v>
      </c>
      <c r="H16" s="110"/>
    </row>
    <row r="17" spans="1:8" ht="15">
      <c r="A17" s="144" t="s">
        <v>427</v>
      </c>
      <c r="B17" s="60">
        <v>0</v>
      </c>
      <c r="C17" s="61">
        <v>0</v>
      </c>
      <c r="D17" s="60">
        <v>0</v>
      </c>
      <c r="E17" s="61">
        <v>0</v>
      </c>
      <c r="F17" s="60">
        <v>0</v>
      </c>
      <c r="G17" s="62">
        <v>0</v>
      </c>
      <c r="H17" s="110"/>
    </row>
    <row r="18" spans="1:8" ht="15">
      <c r="A18" s="144" t="s">
        <v>428</v>
      </c>
      <c r="B18" s="60">
        <v>1176690701.68</v>
      </c>
      <c r="C18" s="61">
        <v>1489404179.0400002</v>
      </c>
      <c r="D18" s="60">
        <v>2666094880.7199984</v>
      </c>
      <c r="E18" s="61">
        <v>1819008391.5300007</v>
      </c>
      <c r="F18" s="60">
        <v>1682107520.82</v>
      </c>
      <c r="G18" s="62">
        <v>847086489.1900002</v>
      </c>
      <c r="H18" s="110"/>
    </row>
    <row r="19" spans="1:8" ht="15">
      <c r="A19" s="144" t="s">
        <v>429</v>
      </c>
      <c r="B19" s="60">
        <v>0</v>
      </c>
      <c r="C19" s="61">
        <v>0</v>
      </c>
      <c r="D19" s="60">
        <v>0</v>
      </c>
      <c r="E19" s="61">
        <v>0</v>
      </c>
      <c r="F19" s="60">
        <v>0</v>
      </c>
      <c r="G19" s="62">
        <v>0</v>
      </c>
      <c r="H19" s="110"/>
    </row>
    <row r="20" spans="1:8" ht="15">
      <c r="A20" s="144" t="s">
        <v>430</v>
      </c>
      <c r="B20" s="60">
        <v>3069856928.1599984</v>
      </c>
      <c r="C20" s="61">
        <v>-212053338.48</v>
      </c>
      <c r="D20" s="60">
        <v>2857803589.680001</v>
      </c>
      <c r="E20" s="61">
        <v>1482416668.5100002</v>
      </c>
      <c r="F20" s="60">
        <v>1480088125.45</v>
      </c>
      <c r="G20" s="62">
        <v>1375386921.1699998</v>
      </c>
      <c r="H20" s="110"/>
    </row>
    <row r="21" spans="1:8" ht="15">
      <c r="A21" s="144" t="s">
        <v>431</v>
      </c>
      <c r="B21" s="60">
        <v>15348159.38</v>
      </c>
      <c r="C21" s="61">
        <v>493677.32</v>
      </c>
      <c r="D21" s="60">
        <v>15841836.700000001</v>
      </c>
      <c r="E21" s="61">
        <v>9891104.93</v>
      </c>
      <c r="F21" s="60">
        <v>9891104.93</v>
      </c>
      <c r="G21" s="62">
        <v>5950731.770000001</v>
      </c>
      <c r="H21" s="110"/>
    </row>
    <row r="22" spans="1:8" ht="15">
      <c r="A22" s="145"/>
      <c r="B22" s="60"/>
      <c r="C22" s="61"/>
      <c r="D22" s="60"/>
      <c r="E22" s="61"/>
      <c r="F22" s="60"/>
      <c r="G22" s="62"/>
      <c r="H22" s="110"/>
    </row>
    <row r="23" spans="1:8" s="58" customFormat="1" ht="15">
      <c r="A23" s="143" t="s">
        <v>432</v>
      </c>
      <c r="B23" s="55">
        <v>8029690109.29</v>
      </c>
      <c r="C23" s="56">
        <v>-735000997.46</v>
      </c>
      <c r="D23" s="55">
        <v>7294689111.83</v>
      </c>
      <c r="E23" s="56">
        <v>4651453082.82</v>
      </c>
      <c r="F23" s="55">
        <v>4511031914.82</v>
      </c>
      <c r="G23" s="57">
        <v>2643236029.01</v>
      </c>
      <c r="H23" s="110"/>
    </row>
    <row r="24" spans="1:8" ht="15">
      <c r="A24" s="144" t="s">
        <v>433</v>
      </c>
      <c r="B24" s="60">
        <v>152135329.6099999</v>
      </c>
      <c r="C24" s="61">
        <v>-11339079.579999994</v>
      </c>
      <c r="D24" s="60">
        <v>140796250.02999997</v>
      </c>
      <c r="E24" s="61">
        <v>86498554.67</v>
      </c>
      <c r="F24" s="60">
        <v>78443850.96999998</v>
      </c>
      <c r="G24" s="62">
        <v>54297695.36</v>
      </c>
      <c r="H24" s="110"/>
    </row>
    <row r="25" spans="1:8" ht="15">
      <c r="A25" s="144" t="s">
        <v>434</v>
      </c>
      <c r="B25" s="60">
        <v>386302960.1099999</v>
      </c>
      <c r="C25" s="61">
        <v>-218900110.96</v>
      </c>
      <c r="D25" s="60">
        <v>167402849.15000004</v>
      </c>
      <c r="E25" s="61">
        <v>138715203.15</v>
      </c>
      <c r="F25" s="60">
        <v>112127217.65</v>
      </c>
      <c r="G25" s="62">
        <v>28687645.999999993</v>
      </c>
      <c r="H25" s="110"/>
    </row>
    <row r="26" spans="1:8" ht="15">
      <c r="A26" s="144" t="s">
        <v>435</v>
      </c>
      <c r="B26" s="60">
        <v>1618527661.1299999</v>
      </c>
      <c r="C26" s="61">
        <v>-155713005.79999998</v>
      </c>
      <c r="D26" s="60">
        <v>1462814655.33</v>
      </c>
      <c r="E26" s="61">
        <v>457341240.96</v>
      </c>
      <c r="F26" s="60">
        <v>410558103.12</v>
      </c>
      <c r="G26" s="62">
        <v>1005473414.3699999</v>
      </c>
      <c r="H26" s="110"/>
    </row>
    <row r="27" spans="1:8" ht="15">
      <c r="A27" s="144" t="s">
        <v>436</v>
      </c>
      <c r="B27" s="60">
        <v>190656214.28999996</v>
      </c>
      <c r="C27" s="61">
        <v>17469000.25</v>
      </c>
      <c r="D27" s="60">
        <v>208125214.53999996</v>
      </c>
      <c r="E27" s="61">
        <v>135072535.98999998</v>
      </c>
      <c r="F27" s="60">
        <v>133663445.16999999</v>
      </c>
      <c r="G27" s="62">
        <v>73052678.55</v>
      </c>
      <c r="H27" s="110"/>
    </row>
    <row r="28" spans="1:8" ht="15">
      <c r="A28" s="144" t="s">
        <v>437</v>
      </c>
      <c r="B28" s="60">
        <v>5062836075.77</v>
      </c>
      <c r="C28" s="61">
        <v>-363374215.49000007</v>
      </c>
      <c r="D28" s="60">
        <v>4699461860.28</v>
      </c>
      <c r="E28" s="61">
        <v>3498243345.349999</v>
      </c>
      <c r="F28" s="60">
        <v>3445927906.1299996</v>
      </c>
      <c r="G28" s="62">
        <v>1201218514.9300003</v>
      </c>
      <c r="H28" s="110"/>
    </row>
    <row r="29" spans="1:8" ht="15">
      <c r="A29" s="144" t="s">
        <v>438</v>
      </c>
      <c r="B29" s="60">
        <v>619231868.3800004</v>
      </c>
      <c r="C29" s="61">
        <v>-3143585.8800000483</v>
      </c>
      <c r="D29" s="60">
        <v>616088282.5000004</v>
      </c>
      <c r="E29" s="61">
        <v>335582202.70000035</v>
      </c>
      <c r="F29" s="60">
        <v>330311391.7800002</v>
      </c>
      <c r="G29" s="62">
        <v>280506079.8000001</v>
      </c>
      <c r="H29" s="110"/>
    </row>
    <row r="30" spans="1:8" ht="15">
      <c r="A30" s="144" t="s">
        <v>439</v>
      </c>
      <c r="B30" s="60">
        <v>0</v>
      </c>
      <c r="C30" s="61">
        <v>0</v>
      </c>
      <c r="D30" s="60">
        <v>0</v>
      </c>
      <c r="E30" s="61">
        <v>0</v>
      </c>
      <c r="F30" s="60">
        <v>0</v>
      </c>
      <c r="G30" s="62">
        <v>0</v>
      </c>
      <c r="H30" s="110"/>
    </row>
    <row r="31" spans="1:8" ht="15">
      <c r="A31" s="145"/>
      <c r="B31" s="60"/>
      <c r="C31" s="61"/>
      <c r="D31" s="60"/>
      <c r="E31" s="61"/>
      <c r="F31" s="60"/>
      <c r="G31" s="62"/>
      <c r="H31" s="110"/>
    </row>
    <row r="32" spans="1:8" s="58" customFormat="1" ht="15">
      <c r="A32" s="143" t="s">
        <v>440</v>
      </c>
      <c r="B32" s="55">
        <v>998645329.55</v>
      </c>
      <c r="C32" s="56">
        <v>113440741.65000002</v>
      </c>
      <c r="D32" s="55">
        <v>1112086071.1999998</v>
      </c>
      <c r="E32" s="56">
        <v>482238377.4199999</v>
      </c>
      <c r="F32" s="55">
        <v>448216798.0899999</v>
      </c>
      <c r="G32" s="57">
        <v>629847693.78</v>
      </c>
      <c r="H32" s="110"/>
    </row>
    <row r="33" spans="1:8" ht="15" customHeight="1">
      <c r="A33" s="146" t="s">
        <v>441</v>
      </c>
      <c r="B33" s="60">
        <v>196738941.01</v>
      </c>
      <c r="C33" s="61">
        <v>77110781.37000002</v>
      </c>
      <c r="D33" s="60">
        <v>273849722.3799999</v>
      </c>
      <c r="E33" s="61">
        <v>115337890.94999997</v>
      </c>
      <c r="F33" s="60">
        <v>113187119.02999997</v>
      </c>
      <c r="G33" s="62">
        <v>158511831.43000004</v>
      </c>
      <c r="H33" s="110"/>
    </row>
    <row r="34" spans="1:8" ht="15">
      <c r="A34" s="144" t="s">
        <v>442</v>
      </c>
      <c r="B34" s="60">
        <v>426518064.42</v>
      </c>
      <c r="C34" s="61">
        <v>-7666613.010000013</v>
      </c>
      <c r="D34" s="60">
        <v>418851451.41</v>
      </c>
      <c r="E34" s="61">
        <v>69976748.31999998</v>
      </c>
      <c r="F34" s="60">
        <v>57922019.289999984</v>
      </c>
      <c r="G34" s="62">
        <v>348874703.09</v>
      </c>
      <c r="H34" s="110"/>
    </row>
    <row r="35" spans="1:8" ht="15">
      <c r="A35" s="144" t="s">
        <v>443</v>
      </c>
      <c r="B35" s="60">
        <v>0</v>
      </c>
      <c r="C35" s="61">
        <v>0</v>
      </c>
      <c r="D35" s="60">
        <v>0</v>
      </c>
      <c r="E35" s="61">
        <v>0</v>
      </c>
      <c r="F35" s="60">
        <v>0</v>
      </c>
      <c r="G35" s="62">
        <v>0</v>
      </c>
      <c r="H35" s="110"/>
    </row>
    <row r="36" spans="1:8" ht="15">
      <c r="A36" s="144" t="s">
        <v>444</v>
      </c>
      <c r="B36" s="60">
        <v>0</v>
      </c>
      <c r="C36" s="61">
        <v>0</v>
      </c>
      <c r="D36" s="60">
        <v>0</v>
      </c>
      <c r="E36" s="61">
        <v>0</v>
      </c>
      <c r="F36" s="60">
        <v>0</v>
      </c>
      <c r="G36" s="62">
        <v>0</v>
      </c>
      <c r="H36" s="110"/>
    </row>
    <row r="37" spans="1:8" ht="15">
      <c r="A37" s="144" t="s">
        <v>445</v>
      </c>
      <c r="B37" s="60">
        <v>110484812.05999999</v>
      </c>
      <c r="C37" s="61">
        <v>31481848.400000006</v>
      </c>
      <c r="D37" s="60">
        <v>141966660.45999998</v>
      </c>
      <c r="E37" s="61">
        <v>123126314.44999997</v>
      </c>
      <c r="F37" s="60">
        <v>122526314.44999997</v>
      </c>
      <c r="G37" s="62">
        <v>18840346.01</v>
      </c>
      <c r="H37" s="110"/>
    </row>
    <row r="38" spans="1:8" ht="15">
      <c r="A38" s="144" t="s">
        <v>446</v>
      </c>
      <c r="B38" s="60">
        <v>0</v>
      </c>
      <c r="C38" s="61">
        <v>0</v>
      </c>
      <c r="D38" s="60">
        <v>0</v>
      </c>
      <c r="E38" s="61">
        <v>0</v>
      </c>
      <c r="F38" s="60">
        <v>0</v>
      </c>
      <c r="G38" s="62">
        <v>0</v>
      </c>
      <c r="H38" s="110"/>
    </row>
    <row r="39" spans="1:8" ht="15">
      <c r="A39" s="144" t="s">
        <v>447</v>
      </c>
      <c r="B39" s="60">
        <v>252878392.36999995</v>
      </c>
      <c r="C39" s="61">
        <v>12514724.890000004</v>
      </c>
      <c r="D39" s="60">
        <v>265393117.26000002</v>
      </c>
      <c r="E39" s="61">
        <v>165070810.26999998</v>
      </c>
      <c r="F39" s="60">
        <v>145854731.89</v>
      </c>
      <c r="G39" s="62">
        <v>100322306.99000001</v>
      </c>
      <c r="H39" s="110"/>
    </row>
    <row r="40" spans="1:8" ht="15">
      <c r="A40" s="144" t="s">
        <v>448</v>
      </c>
      <c r="B40" s="60">
        <v>4613808.319999999</v>
      </c>
      <c r="C40" s="61">
        <v>-2.9103830456733704E-11</v>
      </c>
      <c r="D40" s="60">
        <v>4613808.319999999</v>
      </c>
      <c r="E40" s="61">
        <v>3459111.05</v>
      </c>
      <c r="F40" s="60">
        <v>3459111.05</v>
      </c>
      <c r="G40" s="62">
        <v>1154697.27</v>
      </c>
      <c r="H40" s="110"/>
    </row>
    <row r="41" spans="1:8" ht="15">
      <c r="A41" s="144" t="s">
        <v>449</v>
      </c>
      <c r="B41" s="60">
        <v>7411311.37</v>
      </c>
      <c r="C41" s="61">
        <v>-2.546585164964199E-10</v>
      </c>
      <c r="D41" s="60">
        <v>7411311.370000001</v>
      </c>
      <c r="E41" s="61">
        <v>5267502.38</v>
      </c>
      <c r="F41" s="60">
        <v>5267502.38</v>
      </c>
      <c r="G41" s="62">
        <v>2143808.9899999998</v>
      </c>
      <c r="H41" s="110"/>
    </row>
    <row r="42" spans="1:8" ht="15">
      <c r="A42" s="145"/>
      <c r="B42" s="60"/>
      <c r="C42" s="61"/>
      <c r="D42" s="60"/>
      <c r="E42" s="61"/>
      <c r="F42" s="60"/>
      <c r="G42" s="62"/>
      <c r="H42" s="110"/>
    </row>
    <row r="43" spans="1:8" s="58" customFormat="1" ht="15">
      <c r="A43" s="143" t="s">
        <v>450</v>
      </c>
      <c r="B43" s="55">
        <v>5964820849.82</v>
      </c>
      <c r="C43" s="56">
        <v>-297760303.5600017</v>
      </c>
      <c r="D43" s="55">
        <v>5667060546.260006</v>
      </c>
      <c r="E43" s="56">
        <v>3895486552.2599955</v>
      </c>
      <c r="F43" s="55">
        <v>3889597397.5799956</v>
      </c>
      <c r="G43" s="57">
        <v>1771573993.9999983</v>
      </c>
      <c r="H43" s="110"/>
    </row>
    <row r="44" spans="1:8" ht="15">
      <c r="A44" s="144" t="s">
        <v>451</v>
      </c>
      <c r="B44" s="60">
        <v>0</v>
      </c>
      <c r="C44" s="61">
        <v>0</v>
      </c>
      <c r="D44" s="60">
        <v>0</v>
      </c>
      <c r="E44" s="61">
        <v>0</v>
      </c>
      <c r="F44" s="60">
        <v>0</v>
      </c>
      <c r="G44" s="62">
        <v>0</v>
      </c>
      <c r="H44" s="110"/>
    </row>
    <row r="45" spans="1:8" ht="15">
      <c r="A45" s="146" t="s">
        <v>452</v>
      </c>
      <c r="B45" s="60">
        <v>5611558806.75</v>
      </c>
      <c r="C45" s="61">
        <v>47146736.30999826</v>
      </c>
      <c r="D45" s="60">
        <v>5658705543.060006</v>
      </c>
      <c r="E45" s="61">
        <v>3887901433.5999956</v>
      </c>
      <c r="F45" s="60">
        <v>3882781746.4999957</v>
      </c>
      <c r="G45" s="62">
        <v>1770804109.4599984</v>
      </c>
      <c r="H45" s="110"/>
    </row>
    <row r="46" spans="1:8" ht="15">
      <c r="A46" s="144" t="s">
        <v>453</v>
      </c>
      <c r="B46" s="60">
        <v>0</v>
      </c>
      <c r="C46" s="61">
        <v>0</v>
      </c>
      <c r="D46" s="60">
        <v>0</v>
      </c>
      <c r="E46" s="61">
        <v>0</v>
      </c>
      <c r="F46" s="60">
        <v>0</v>
      </c>
      <c r="G46" s="62">
        <v>0</v>
      </c>
      <c r="H46" s="110"/>
    </row>
    <row r="47" spans="1:8" ht="15">
      <c r="A47" s="144" t="s">
        <v>454</v>
      </c>
      <c r="B47" s="60">
        <v>353262043.07</v>
      </c>
      <c r="C47" s="61">
        <v>-344907039.86999995</v>
      </c>
      <c r="D47" s="60">
        <v>8355003.2</v>
      </c>
      <c r="E47" s="61">
        <v>7585118.66</v>
      </c>
      <c r="F47" s="60">
        <v>6815651.08</v>
      </c>
      <c r="G47" s="62">
        <v>769884.54</v>
      </c>
      <c r="H47" s="110"/>
    </row>
    <row r="48" spans="1:8" ht="15">
      <c r="A48" s="145"/>
      <c r="B48" s="60"/>
      <c r="C48" s="61"/>
      <c r="D48" s="60"/>
      <c r="E48" s="61"/>
      <c r="F48" s="60"/>
      <c r="G48" s="62"/>
      <c r="H48" s="110"/>
    </row>
    <row r="49" spans="1:8" s="58" customFormat="1" ht="15">
      <c r="A49" s="140" t="s">
        <v>455</v>
      </c>
      <c r="B49" s="55">
        <v>38504763916.91</v>
      </c>
      <c r="C49" s="56">
        <v>6394865013.200003</v>
      </c>
      <c r="D49" s="55">
        <v>44899628930.11001</v>
      </c>
      <c r="E49" s="56">
        <v>34050749827.339996</v>
      </c>
      <c r="F49" s="55">
        <v>33270485475.569996</v>
      </c>
      <c r="G49" s="57">
        <v>10848879102.770002</v>
      </c>
      <c r="H49" s="110"/>
    </row>
    <row r="50" spans="1:8" s="58" customFormat="1" ht="15">
      <c r="A50" s="143" t="s">
        <v>423</v>
      </c>
      <c r="B50" s="55">
        <v>272426325.25</v>
      </c>
      <c r="C50" s="56">
        <v>20846905.54999998</v>
      </c>
      <c r="D50" s="55">
        <v>293273230.79999995</v>
      </c>
      <c r="E50" s="56">
        <v>105973461.68</v>
      </c>
      <c r="F50" s="55">
        <v>105843463.90000002</v>
      </c>
      <c r="G50" s="57">
        <v>187299769.12</v>
      </c>
      <c r="H50" s="110"/>
    </row>
    <row r="51" spans="1:8" ht="15">
      <c r="A51" s="144" t="s">
        <v>424</v>
      </c>
      <c r="B51" s="60">
        <v>0</v>
      </c>
      <c r="C51" s="61">
        <v>0</v>
      </c>
      <c r="D51" s="60">
        <v>0</v>
      </c>
      <c r="E51" s="61">
        <v>0</v>
      </c>
      <c r="F51" s="60">
        <v>0</v>
      </c>
      <c r="G51" s="62">
        <v>0</v>
      </c>
      <c r="H51" s="110"/>
    </row>
    <row r="52" spans="1:8" ht="15">
      <c r="A52" s="144" t="s">
        <v>425</v>
      </c>
      <c r="B52" s="60">
        <v>30454963.22</v>
      </c>
      <c r="C52" s="61">
        <v>39225709.78</v>
      </c>
      <c r="D52" s="60">
        <v>69680673</v>
      </c>
      <c r="E52" s="61">
        <v>52834538.45</v>
      </c>
      <c r="F52" s="60">
        <v>52834538.45</v>
      </c>
      <c r="G52" s="62">
        <v>16846134.55</v>
      </c>
      <c r="H52" s="110"/>
    </row>
    <row r="53" spans="1:8" ht="15">
      <c r="A53" s="144" t="s">
        <v>426</v>
      </c>
      <c r="B53" s="60">
        <v>420000</v>
      </c>
      <c r="C53" s="61">
        <v>8058830.880000001</v>
      </c>
      <c r="D53" s="60">
        <v>8478830.88</v>
      </c>
      <c r="E53" s="61">
        <v>0</v>
      </c>
      <c r="F53" s="60">
        <v>0</v>
      </c>
      <c r="G53" s="62">
        <v>8478830.88</v>
      </c>
      <c r="H53" s="110"/>
    </row>
    <row r="54" spans="1:8" ht="15">
      <c r="A54" s="147" t="s">
        <v>427</v>
      </c>
      <c r="B54" s="65">
        <v>0</v>
      </c>
      <c r="C54" s="66">
        <v>0</v>
      </c>
      <c r="D54" s="65">
        <v>0</v>
      </c>
      <c r="E54" s="66">
        <v>0</v>
      </c>
      <c r="F54" s="65">
        <v>0</v>
      </c>
      <c r="G54" s="67">
        <v>0</v>
      </c>
      <c r="H54" s="110"/>
    </row>
    <row r="55" spans="1:8" ht="15">
      <c r="A55" s="144" t="s">
        <v>428</v>
      </c>
      <c r="B55" s="60">
        <v>30000000</v>
      </c>
      <c r="C55" s="61">
        <v>-1348241.9299999997</v>
      </c>
      <c r="D55" s="60">
        <v>28651758.07</v>
      </c>
      <c r="E55" s="61">
        <v>0</v>
      </c>
      <c r="F55" s="60">
        <v>0</v>
      </c>
      <c r="G55" s="62">
        <v>28651758.07</v>
      </c>
      <c r="H55" s="110"/>
    </row>
    <row r="56" spans="1:8" ht="15">
      <c r="A56" s="144" t="s">
        <v>429</v>
      </c>
      <c r="B56" s="60">
        <v>0</v>
      </c>
      <c r="C56" s="61">
        <v>0</v>
      </c>
      <c r="D56" s="60">
        <v>0</v>
      </c>
      <c r="E56" s="61">
        <v>0</v>
      </c>
      <c r="F56" s="60">
        <v>0</v>
      </c>
      <c r="G56" s="62">
        <v>0</v>
      </c>
      <c r="H56" s="110"/>
    </row>
    <row r="57" spans="1:8" ht="15">
      <c r="A57" s="144" t="s">
        <v>430</v>
      </c>
      <c r="B57" s="60">
        <v>211551362.03</v>
      </c>
      <c r="C57" s="61">
        <v>-25089393.180000026</v>
      </c>
      <c r="D57" s="60">
        <v>186461968.85</v>
      </c>
      <c r="E57" s="61">
        <v>53138923.23000001</v>
      </c>
      <c r="F57" s="60">
        <v>53008925.45000002</v>
      </c>
      <c r="G57" s="62">
        <v>133323045.62</v>
      </c>
      <c r="H57" s="110"/>
    </row>
    <row r="58" spans="1:8" ht="15">
      <c r="A58" s="144" t="s">
        <v>431</v>
      </c>
      <c r="B58" s="60">
        <v>0</v>
      </c>
      <c r="C58" s="61">
        <v>0</v>
      </c>
      <c r="D58" s="60">
        <v>0</v>
      </c>
      <c r="E58" s="61">
        <v>0</v>
      </c>
      <c r="F58" s="60">
        <v>0</v>
      </c>
      <c r="G58" s="62">
        <v>0</v>
      </c>
      <c r="H58" s="110"/>
    </row>
    <row r="59" spans="1:8" ht="15">
      <c r="A59" s="145"/>
      <c r="B59" s="60"/>
      <c r="C59" s="61"/>
      <c r="D59" s="60"/>
      <c r="E59" s="61"/>
      <c r="F59" s="60"/>
      <c r="G59" s="62"/>
      <c r="H59" s="110"/>
    </row>
    <row r="60" spans="1:8" s="58" customFormat="1" ht="15">
      <c r="A60" s="143" t="s">
        <v>432</v>
      </c>
      <c r="B60" s="55">
        <v>28472868711.809998</v>
      </c>
      <c r="C60" s="56">
        <v>5617599398.490002</v>
      </c>
      <c r="D60" s="55">
        <v>34090468110.299995</v>
      </c>
      <c r="E60" s="56">
        <v>24432611376.46</v>
      </c>
      <c r="F60" s="55">
        <v>24432586092.72</v>
      </c>
      <c r="G60" s="57">
        <v>9657856733.84</v>
      </c>
      <c r="H60" s="110"/>
    </row>
    <row r="61" spans="1:8" ht="15">
      <c r="A61" s="144" t="s">
        <v>433</v>
      </c>
      <c r="B61" s="60">
        <v>393760566.27000004</v>
      </c>
      <c r="C61" s="61">
        <v>504749263.6</v>
      </c>
      <c r="D61" s="60">
        <v>898509829.8700004</v>
      </c>
      <c r="E61" s="61">
        <v>784858810.8799999</v>
      </c>
      <c r="F61" s="60">
        <v>784858810.8799999</v>
      </c>
      <c r="G61" s="62">
        <v>113651018.99</v>
      </c>
      <c r="H61" s="110"/>
    </row>
    <row r="62" spans="1:8" ht="15">
      <c r="A62" s="144" t="s">
        <v>434</v>
      </c>
      <c r="B62" s="60">
        <v>770753985.04</v>
      </c>
      <c r="C62" s="61">
        <v>314361418.4600001</v>
      </c>
      <c r="D62" s="60">
        <v>1085115403.4999998</v>
      </c>
      <c r="E62" s="61">
        <v>243203528.54000002</v>
      </c>
      <c r="F62" s="60">
        <v>243203528.54000002</v>
      </c>
      <c r="G62" s="62">
        <v>841911874.9600002</v>
      </c>
      <c r="H62" s="110"/>
    </row>
    <row r="63" spans="1:8" ht="15">
      <c r="A63" s="144" t="s">
        <v>435</v>
      </c>
      <c r="B63" s="60">
        <v>5396550262</v>
      </c>
      <c r="C63" s="61">
        <v>2859379801.1600013</v>
      </c>
      <c r="D63" s="60">
        <v>8255930063.16</v>
      </c>
      <c r="E63" s="61">
        <v>6154208422.54</v>
      </c>
      <c r="F63" s="60">
        <v>6154208422.54</v>
      </c>
      <c r="G63" s="62">
        <v>2101721640.6199996</v>
      </c>
      <c r="H63" s="110"/>
    </row>
    <row r="64" spans="1:8" ht="15">
      <c r="A64" s="144" t="s">
        <v>436</v>
      </c>
      <c r="B64" s="60">
        <v>0</v>
      </c>
      <c r="C64" s="61">
        <v>11910000</v>
      </c>
      <c r="D64" s="60">
        <v>11910000</v>
      </c>
      <c r="E64" s="61">
        <v>110000</v>
      </c>
      <c r="F64" s="60">
        <v>110000</v>
      </c>
      <c r="G64" s="62">
        <v>11800000</v>
      </c>
      <c r="H64" s="110"/>
    </row>
    <row r="65" spans="1:8" ht="15">
      <c r="A65" s="144" t="s">
        <v>437</v>
      </c>
      <c r="B65" s="60">
        <v>21010665971</v>
      </c>
      <c r="C65" s="61">
        <v>1875195756.7700002</v>
      </c>
      <c r="D65" s="60">
        <v>22885861727.769997</v>
      </c>
      <c r="E65" s="61">
        <v>16774125238.72</v>
      </c>
      <c r="F65" s="60">
        <v>16774125238.72</v>
      </c>
      <c r="G65" s="62">
        <v>6111736489.05</v>
      </c>
      <c r="H65" s="110"/>
    </row>
    <row r="66" spans="1:8" ht="15">
      <c r="A66" s="144" t="s">
        <v>438</v>
      </c>
      <c r="B66" s="60">
        <v>901137927.4999999</v>
      </c>
      <c r="C66" s="61">
        <v>52003158.499999985</v>
      </c>
      <c r="D66" s="60">
        <v>953141085.9999995</v>
      </c>
      <c r="E66" s="61">
        <v>476105375.7799994</v>
      </c>
      <c r="F66" s="60">
        <v>476080092.03999937</v>
      </c>
      <c r="G66" s="62">
        <v>477035710.2200008</v>
      </c>
      <c r="H66" s="110"/>
    </row>
    <row r="67" spans="1:8" ht="15">
      <c r="A67" s="144" t="s">
        <v>439</v>
      </c>
      <c r="B67" s="60">
        <v>0</v>
      </c>
      <c r="C67" s="61">
        <v>0</v>
      </c>
      <c r="D67" s="60">
        <v>0</v>
      </c>
      <c r="E67" s="61">
        <v>0</v>
      </c>
      <c r="F67" s="60">
        <v>0</v>
      </c>
      <c r="G67" s="62">
        <v>0</v>
      </c>
      <c r="H67" s="110"/>
    </row>
    <row r="68" spans="1:8" ht="15">
      <c r="A68" s="145"/>
      <c r="B68" s="60"/>
      <c r="C68" s="61"/>
      <c r="D68" s="60"/>
      <c r="E68" s="61"/>
      <c r="F68" s="60"/>
      <c r="G68" s="62"/>
      <c r="H68" s="110"/>
    </row>
    <row r="69" spans="1:8" s="58" customFormat="1" ht="15">
      <c r="A69" s="143" t="s">
        <v>440</v>
      </c>
      <c r="B69" s="55">
        <v>555130578.4</v>
      </c>
      <c r="C69" s="56">
        <v>291113028.06</v>
      </c>
      <c r="D69" s="55">
        <v>846243606.4600003</v>
      </c>
      <c r="E69" s="56">
        <v>527592776.92999995</v>
      </c>
      <c r="F69" s="55">
        <v>527592776.92999995</v>
      </c>
      <c r="G69" s="57">
        <v>318650829.53</v>
      </c>
      <c r="H69" s="110"/>
    </row>
    <row r="70" spans="1:8" ht="18" customHeight="1">
      <c r="A70" s="144" t="s">
        <v>441</v>
      </c>
      <c r="B70" s="60">
        <v>0</v>
      </c>
      <c r="C70" s="61">
        <v>42562494.55</v>
      </c>
      <c r="D70" s="60">
        <v>42562494.55</v>
      </c>
      <c r="E70" s="61">
        <v>31917518.55</v>
      </c>
      <c r="F70" s="60">
        <v>31917518.55</v>
      </c>
      <c r="G70" s="62">
        <v>10644976</v>
      </c>
      <c r="H70" s="110"/>
    </row>
    <row r="71" spans="1:8" ht="15">
      <c r="A71" s="144" t="s">
        <v>442</v>
      </c>
      <c r="B71" s="60">
        <v>0</v>
      </c>
      <c r="C71" s="61">
        <v>102001912.87</v>
      </c>
      <c r="D71" s="60">
        <v>102001912.87</v>
      </c>
      <c r="E71" s="61">
        <v>37201912.870000005</v>
      </c>
      <c r="F71" s="60">
        <v>37201912.870000005</v>
      </c>
      <c r="G71" s="62">
        <v>64800000</v>
      </c>
      <c r="H71" s="110"/>
    </row>
    <row r="72" spans="1:8" ht="15">
      <c r="A72" s="144" t="s">
        <v>443</v>
      </c>
      <c r="B72" s="60">
        <v>0</v>
      </c>
      <c r="C72" s="61">
        <v>0</v>
      </c>
      <c r="D72" s="60">
        <v>0</v>
      </c>
      <c r="E72" s="61">
        <v>0</v>
      </c>
      <c r="F72" s="60">
        <v>0</v>
      </c>
      <c r="G72" s="62">
        <v>0</v>
      </c>
      <c r="H72" s="110"/>
    </row>
    <row r="73" spans="1:8" ht="15">
      <c r="A73" s="144" t="s">
        <v>444</v>
      </c>
      <c r="B73" s="60">
        <v>0</v>
      </c>
      <c r="C73" s="61">
        <v>0</v>
      </c>
      <c r="D73" s="60">
        <v>0</v>
      </c>
      <c r="E73" s="61">
        <v>0</v>
      </c>
      <c r="F73" s="60">
        <v>0</v>
      </c>
      <c r="G73" s="62">
        <v>0</v>
      </c>
      <c r="H73" s="110"/>
    </row>
    <row r="74" spans="1:8" ht="15">
      <c r="A74" s="144" t="s">
        <v>445</v>
      </c>
      <c r="B74" s="60">
        <v>555130578.4</v>
      </c>
      <c r="C74" s="61">
        <v>146548620.64</v>
      </c>
      <c r="D74" s="60">
        <v>701679199.0400002</v>
      </c>
      <c r="E74" s="61">
        <v>458473345.50999993</v>
      </c>
      <c r="F74" s="60">
        <v>458473345.50999993</v>
      </c>
      <c r="G74" s="62">
        <v>243205853.53</v>
      </c>
      <c r="H74" s="110"/>
    </row>
    <row r="75" spans="1:8" ht="15">
      <c r="A75" s="144" t="s">
        <v>446</v>
      </c>
      <c r="B75" s="60">
        <v>0</v>
      </c>
      <c r="C75" s="61">
        <v>0</v>
      </c>
      <c r="D75" s="60">
        <v>0</v>
      </c>
      <c r="E75" s="61">
        <v>0</v>
      </c>
      <c r="F75" s="60">
        <v>0</v>
      </c>
      <c r="G75" s="62">
        <v>0</v>
      </c>
      <c r="H75" s="110"/>
    </row>
    <row r="76" spans="1:8" ht="15">
      <c r="A76" s="144" t="s">
        <v>447</v>
      </c>
      <c r="B76" s="60">
        <v>0</v>
      </c>
      <c r="C76" s="61">
        <v>0</v>
      </c>
      <c r="D76" s="60">
        <v>0</v>
      </c>
      <c r="E76" s="61">
        <v>0</v>
      </c>
      <c r="F76" s="60">
        <v>0</v>
      </c>
      <c r="G76" s="62">
        <v>0</v>
      </c>
      <c r="H76" s="110"/>
    </row>
    <row r="77" spans="1:8" ht="15">
      <c r="A77" s="144" t="s">
        <v>448</v>
      </c>
      <c r="B77" s="60">
        <v>0</v>
      </c>
      <c r="C77" s="61">
        <v>0</v>
      </c>
      <c r="D77" s="60">
        <v>0</v>
      </c>
      <c r="E77" s="61">
        <v>0</v>
      </c>
      <c r="F77" s="60">
        <v>0</v>
      </c>
      <c r="G77" s="62">
        <v>0</v>
      </c>
      <c r="H77" s="110"/>
    </row>
    <row r="78" spans="1:8" ht="15">
      <c r="A78" s="144" t="s">
        <v>449</v>
      </c>
      <c r="B78" s="60">
        <v>0</v>
      </c>
      <c r="C78" s="61">
        <v>0</v>
      </c>
      <c r="D78" s="60">
        <v>0</v>
      </c>
      <c r="E78" s="61">
        <v>0</v>
      </c>
      <c r="F78" s="60">
        <v>0</v>
      </c>
      <c r="G78" s="62">
        <v>0</v>
      </c>
      <c r="H78" s="110"/>
    </row>
    <row r="79" spans="1:8" ht="15">
      <c r="A79" s="145"/>
      <c r="B79" s="60"/>
      <c r="C79" s="61"/>
      <c r="D79" s="60"/>
      <c r="E79" s="61"/>
      <c r="F79" s="60"/>
      <c r="G79" s="62"/>
      <c r="H79" s="110"/>
    </row>
    <row r="80" spans="1:8" s="58" customFormat="1" ht="15">
      <c r="A80" s="143" t="s">
        <v>450</v>
      </c>
      <c r="B80" s="55">
        <v>9204338301.45</v>
      </c>
      <c r="C80" s="56">
        <v>465305681.0999999</v>
      </c>
      <c r="D80" s="55">
        <v>9669643982.55</v>
      </c>
      <c r="E80" s="56">
        <v>8984572212.27</v>
      </c>
      <c r="F80" s="55">
        <v>8204463142.020002</v>
      </c>
      <c r="G80" s="57">
        <v>685071770.2800001</v>
      </c>
      <c r="H80" s="110"/>
    </row>
    <row r="81" spans="1:8" ht="15">
      <c r="A81" s="144" t="s">
        <v>451</v>
      </c>
      <c r="B81" s="60">
        <v>383304413.76</v>
      </c>
      <c r="C81" s="61">
        <v>0</v>
      </c>
      <c r="D81" s="60">
        <v>383304413.76</v>
      </c>
      <c r="E81" s="61">
        <v>250495516.14</v>
      </c>
      <c r="F81" s="60">
        <v>250495516.14</v>
      </c>
      <c r="G81" s="62">
        <v>132808897.61999999</v>
      </c>
      <c r="H81" s="110"/>
    </row>
    <row r="82" spans="1:8" ht="15">
      <c r="A82" s="146" t="s">
        <v>452</v>
      </c>
      <c r="B82" s="60">
        <v>8711414936</v>
      </c>
      <c r="C82" s="61">
        <v>560305681.0999999</v>
      </c>
      <c r="D82" s="60">
        <v>9271720617.099998</v>
      </c>
      <c r="E82" s="61">
        <v>8734076696.130001</v>
      </c>
      <c r="F82" s="60">
        <v>7953967625.880002</v>
      </c>
      <c r="G82" s="62">
        <v>537643920.97</v>
      </c>
      <c r="H82" s="110"/>
    </row>
    <row r="83" spans="1:8" ht="15">
      <c r="A83" s="144" t="s">
        <v>453</v>
      </c>
      <c r="B83" s="60">
        <v>0</v>
      </c>
      <c r="C83" s="61">
        <v>0</v>
      </c>
      <c r="D83" s="60">
        <v>0</v>
      </c>
      <c r="E83" s="61">
        <v>0</v>
      </c>
      <c r="F83" s="60">
        <v>0</v>
      </c>
      <c r="G83" s="62">
        <v>0</v>
      </c>
      <c r="H83" s="110"/>
    </row>
    <row r="84" spans="1:8" ht="15">
      <c r="A84" s="144" t="s">
        <v>454</v>
      </c>
      <c r="B84" s="60">
        <v>109618951.69</v>
      </c>
      <c r="C84" s="61">
        <v>-95000000</v>
      </c>
      <c r="D84" s="60">
        <v>14618951.69</v>
      </c>
      <c r="E84" s="61">
        <v>0</v>
      </c>
      <c r="F84" s="60">
        <v>0</v>
      </c>
      <c r="G84" s="62">
        <v>14618951.69</v>
      </c>
      <c r="H84" s="110"/>
    </row>
    <row r="85" spans="1:8" ht="15">
      <c r="A85" s="145"/>
      <c r="B85" s="69"/>
      <c r="C85" s="70"/>
      <c r="D85" s="69"/>
      <c r="E85" s="70"/>
      <c r="F85" s="69"/>
      <c r="G85" s="71"/>
      <c r="H85" s="110"/>
    </row>
    <row r="86" spans="1:8" ht="15">
      <c r="A86" s="148" t="s">
        <v>141</v>
      </c>
      <c r="B86" s="73">
        <v>61806070437.91</v>
      </c>
      <c r="C86" s="74">
        <v>6920570598.49</v>
      </c>
      <c r="D86" s="73">
        <v>68726641036.4</v>
      </c>
      <c r="E86" s="74">
        <v>49350824022.61</v>
      </c>
      <c r="F86" s="73">
        <v>48226565062.69001</v>
      </c>
      <c r="G86" s="75">
        <v>19375817013.789997</v>
      </c>
      <c r="H86" s="110"/>
    </row>
  </sheetData>
  <mergeCells count="10">
    <mergeCell ref="A8:G8"/>
    <mergeCell ref="A9:A10"/>
    <mergeCell ref="B9:F9"/>
    <mergeCell ref="G9:G10"/>
    <mergeCell ref="A1:G1"/>
    <mergeCell ref="A2:G2"/>
    <mergeCell ref="A3:G3"/>
    <mergeCell ref="A5:G5"/>
    <mergeCell ref="A6:G6"/>
    <mergeCell ref="A7:G7"/>
  </mergeCells>
  <printOptions horizontalCentered="1"/>
  <pageMargins left="0.39" right="0.39" top="0.75" bottom="0.75" header="0.31" footer="0.31"/>
  <pageSetup horizontalDpi="600" verticalDpi="600" orientation="portrait" scale="75"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CE469-0C1F-8E48-9C98-ACE66E90D486}">
  <dimension ref="A1:P35"/>
  <sheetViews>
    <sheetView tabSelected="1" zoomScale="140" zoomScaleNormal="140" workbookViewId="0" topLeftCell="A1">
      <selection activeCell="F13" sqref="F13"/>
    </sheetView>
  </sheetViews>
  <sheetFormatPr defaultColWidth="11.421875" defaultRowHeight="15"/>
  <cols>
    <col min="1" max="2" width="1.7109375" style="0" customWidth="1"/>
    <col min="3" max="3" width="29.7109375" style="0" customWidth="1"/>
    <col min="4" max="9" width="11.7109375" style="0" customWidth="1"/>
    <col min="10" max="10" width="17.140625" style="0" bestFit="1" customWidth="1"/>
    <col min="11" max="11" width="16.28125" style="253" customWidth="1"/>
    <col min="12" max="12" width="17.7109375" style="0" bestFit="1" customWidth="1"/>
    <col min="13" max="16" width="16.421875" style="0" bestFit="1" customWidth="1"/>
  </cols>
  <sheetData>
    <row r="1" spans="8:9" ht="15">
      <c r="H1" s="1"/>
      <c r="I1" s="1" t="s">
        <v>456</v>
      </c>
    </row>
    <row r="2" ht="16" thickBot="1"/>
    <row r="3" spans="1:9" ht="15">
      <c r="A3" s="254" t="s">
        <v>457</v>
      </c>
      <c r="B3" s="255"/>
      <c r="C3" s="255"/>
      <c r="D3" s="255"/>
      <c r="E3" s="255"/>
      <c r="F3" s="255"/>
      <c r="G3" s="255"/>
      <c r="H3" s="255"/>
      <c r="I3" s="256"/>
    </row>
    <row r="4" spans="1:9" ht="15">
      <c r="A4" s="257" t="s">
        <v>55</v>
      </c>
      <c r="B4" s="258"/>
      <c r="C4" s="258"/>
      <c r="D4" s="258"/>
      <c r="E4" s="258"/>
      <c r="F4" s="258"/>
      <c r="G4" s="258"/>
      <c r="H4" s="258"/>
      <c r="I4" s="259"/>
    </row>
    <row r="5" spans="1:9" ht="15">
      <c r="A5" s="257" t="s">
        <v>458</v>
      </c>
      <c r="B5" s="258"/>
      <c r="C5" s="258"/>
      <c r="D5" s="258"/>
      <c r="E5" s="258"/>
      <c r="F5" s="258"/>
      <c r="G5" s="258"/>
      <c r="H5" s="258"/>
      <c r="I5" s="259"/>
    </row>
    <row r="6" spans="1:9" ht="15">
      <c r="A6" s="257" t="s">
        <v>459</v>
      </c>
      <c r="B6" s="258"/>
      <c r="C6" s="258"/>
      <c r="D6" s="258"/>
      <c r="E6" s="258"/>
      <c r="F6" s="258"/>
      <c r="G6" s="258"/>
      <c r="H6" s="258"/>
      <c r="I6" s="259"/>
    </row>
    <row r="7" spans="1:9" ht="16" thickBot="1">
      <c r="A7" s="257" t="s">
        <v>4</v>
      </c>
      <c r="B7" s="258"/>
      <c r="C7" s="258"/>
      <c r="D7" s="258"/>
      <c r="E7" s="258"/>
      <c r="F7" s="258"/>
      <c r="G7" s="258"/>
      <c r="H7" s="258"/>
      <c r="I7" s="259"/>
    </row>
    <row r="8" spans="1:9" ht="16" thickBot="1">
      <c r="A8" s="260" t="s">
        <v>460</v>
      </c>
      <c r="B8" s="261"/>
      <c r="C8" s="262"/>
      <c r="D8" s="263" t="s">
        <v>60</v>
      </c>
      <c r="E8" s="263"/>
      <c r="F8" s="263"/>
      <c r="G8" s="263"/>
      <c r="H8" s="263"/>
      <c r="I8" s="264" t="s">
        <v>461</v>
      </c>
    </row>
    <row r="9" spans="1:9" ht="23.25" customHeight="1" thickBot="1">
      <c r="A9" s="265"/>
      <c r="B9" s="266"/>
      <c r="C9" s="267"/>
      <c r="D9" s="268" t="s">
        <v>462</v>
      </c>
      <c r="E9" s="268" t="s">
        <v>63</v>
      </c>
      <c r="F9" s="268" t="s">
        <v>64</v>
      </c>
      <c r="G9" s="268" t="s">
        <v>463</v>
      </c>
      <c r="H9" s="268" t="s">
        <v>24</v>
      </c>
      <c r="I9" s="269"/>
    </row>
    <row r="10" spans="1:16" ht="15">
      <c r="A10" s="270" t="s">
        <v>464</v>
      </c>
      <c r="B10" s="270"/>
      <c r="C10" s="270"/>
      <c r="D10" s="271">
        <f aca="true" t="shared" si="0" ref="D10:F10">D11+D12+D13+D16+D17+D20</f>
        <v>6882743999.999998</v>
      </c>
      <c r="E10" s="271">
        <f t="shared" si="0"/>
        <v>53844713.75999998</v>
      </c>
      <c r="F10" s="271">
        <f t="shared" si="0"/>
        <v>6936588713.759998</v>
      </c>
      <c r="G10" s="271">
        <f>G11+G12+G13+G16+G17+G20</f>
        <v>4466582140.048552</v>
      </c>
      <c r="H10" s="271">
        <f>H11+H12+H13+H16+H17+H20</f>
        <v>4464317207.068551</v>
      </c>
      <c r="I10" s="271">
        <f aca="true" t="shared" si="1" ref="I10">I11+I12+I13+I16+I17+I20</f>
        <v>2470006573.711447</v>
      </c>
      <c r="J10" s="272"/>
      <c r="L10" s="273"/>
      <c r="N10" s="274"/>
      <c r="O10" s="274"/>
      <c r="P10" s="274"/>
    </row>
    <row r="11" spans="1:16" ht="15">
      <c r="A11" s="275"/>
      <c r="B11" s="276" t="s">
        <v>465</v>
      </c>
      <c r="C11" s="277"/>
      <c r="D11" s="278">
        <v>1583192299.5194297</v>
      </c>
      <c r="E11" s="279">
        <v>80580811.99999999</v>
      </c>
      <c r="F11" s="278">
        <f>D11+E11</f>
        <v>1663773111.5194297</v>
      </c>
      <c r="G11" s="279">
        <v>1408212863.2300117</v>
      </c>
      <c r="H11" s="279">
        <v>1408212863.2300117</v>
      </c>
      <c r="I11" s="279">
        <f>F11-G11</f>
        <v>255560248.28941798</v>
      </c>
      <c r="J11" s="272"/>
      <c r="L11" s="274"/>
      <c r="M11" s="274"/>
      <c r="N11" s="274"/>
      <c r="O11" s="274"/>
      <c r="P11" s="274"/>
    </row>
    <row r="12" spans="1:16" ht="15">
      <c r="A12" s="275"/>
      <c r="B12" s="276" t="s">
        <v>466</v>
      </c>
      <c r="C12" s="277"/>
      <c r="D12" s="278">
        <v>3604383219.3160815</v>
      </c>
      <c r="E12" s="279">
        <v>0</v>
      </c>
      <c r="F12" s="278">
        <f>D12+E12</f>
        <v>3604383219.3160815</v>
      </c>
      <c r="G12" s="279">
        <v>2228603935.6184998</v>
      </c>
      <c r="H12" s="279">
        <v>2228603935.6184998</v>
      </c>
      <c r="I12" s="279">
        <f>F12-G12</f>
        <v>1375779283.6975818</v>
      </c>
      <c r="J12" s="272"/>
      <c r="L12" s="274"/>
      <c r="M12" s="274"/>
      <c r="N12" s="274"/>
      <c r="O12" s="274"/>
      <c r="P12" s="274"/>
    </row>
    <row r="13" spans="1:16" ht="15">
      <c r="A13" s="275"/>
      <c r="B13" s="276" t="s">
        <v>467</v>
      </c>
      <c r="C13" s="277"/>
      <c r="D13" s="278">
        <f aca="true" t="shared" si="2" ref="D13:I13">D14+D15</f>
        <v>13242945.39953201</v>
      </c>
      <c r="E13" s="278">
        <f t="shared" si="2"/>
        <v>-135025.76999999996</v>
      </c>
      <c r="F13" s="278">
        <f t="shared" si="2"/>
        <v>13107919.629532011</v>
      </c>
      <c r="G13" s="278">
        <f t="shared" si="2"/>
        <v>6730528.51</v>
      </c>
      <c r="H13" s="278">
        <f t="shared" si="2"/>
        <v>6730528.51</v>
      </c>
      <c r="I13" s="278">
        <f t="shared" si="2"/>
        <v>6377391.119532011</v>
      </c>
      <c r="J13" s="272"/>
      <c r="L13" s="274"/>
      <c r="M13" s="274"/>
      <c r="N13" s="274"/>
      <c r="O13" s="274"/>
      <c r="P13" s="274"/>
    </row>
    <row r="14" spans="1:16" ht="15">
      <c r="A14" s="275"/>
      <c r="B14" s="280"/>
      <c r="C14" s="281" t="s">
        <v>468</v>
      </c>
      <c r="D14" s="278">
        <v>13242945.39953201</v>
      </c>
      <c r="E14" s="278">
        <v>-135025.76999999996</v>
      </c>
      <c r="F14" s="278">
        <f>D14+E14</f>
        <v>13107919.629532011</v>
      </c>
      <c r="G14" s="279">
        <v>6730528.51</v>
      </c>
      <c r="H14" s="279">
        <v>6730528.51</v>
      </c>
      <c r="I14" s="279">
        <f aca="true" t="shared" si="3" ref="I14:I15">F14-G14</f>
        <v>6377391.119532011</v>
      </c>
      <c r="J14" s="272"/>
      <c r="L14" s="274"/>
      <c r="M14" s="274"/>
      <c r="N14" s="274"/>
      <c r="O14" s="274"/>
      <c r="P14" s="274"/>
    </row>
    <row r="15" spans="1:16" ht="15">
      <c r="A15" s="275"/>
      <c r="B15" s="280"/>
      <c r="C15" s="281" t="s">
        <v>469</v>
      </c>
      <c r="D15" s="278">
        <v>0</v>
      </c>
      <c r="E15" s="279">
        <v>0</v>
      </c>
      <c r="F15" s="278">
        <v>0</v>
      </c>
      <c r="G15" s="279">
        <v>0</v>
      </c>
      <c r="H15" s="279">
        <v>0</v>
      </c>
      <c r="I15" s="279">
        <f t="shared" si="3"/>
        <v>0</v>
      </c>
      <c r="J15" s="272"/>
      <c r="L15" s="274"/>
      <c r="M15" s="274"/>
      <c r="N15" s="274"/>
      <c r="O15" s="274"/>
      <c r="P15" s="274"/>
    </row>
    <row r="16" spans="1:16" ht="15">
      <c r="A16" s="275"/>
      <c r="B16" s="276" t="s">
        <v>470</v>
      </c>
      <c r="C16" s="277"/>
      <c r="D16" s="278">
        <v>1659964905.764955</v>
      </c>
      <c r="E16" s="279">
        <v>-26290009.510000005</v>
      </c>
      <c r="F16" s="278">
        <f>D16+E16</f>
        <v>1633674896.254955</v>
      </c>
      <c r="G16" s="279">
        <v>818046077.35004</v>
      </c>
      <c r="H16" s="279">
        <v>818046077.35004</v>
      </c>
      <c r="I16" s="279">
        <f>F16-G16</f>
        <v>815628818.9049151</v>
      </c>
      <c r="J16" s="272"/>
      <c r="L16" s="274"/>
      <c r="M16" s="274"/>
      <c r="N16" s="274"/>
      <c r="O16" s="274"/>
      <c r="P16" s="274"/>
    </row>
    <row r="17" spans="1:16" ht="15" customHeight="1">
      <c r="A17" s="275"/>
      <c r="B17" s="276" t="s">
        <v>471</v>
      </c>
      <c r="C17" s="277"/>
      <c r="D17" s="282"/>
      <c r="E17" s="282"/>
      <c r="F17" s="282"/>
      <c r="G17" s="282"/>
      <c r="H17" s="282"/>
      <c r="I17" s="282"/>
      <c r="J17" s="272"/>
      <c r="L17" s="274"/>
      <c r="M17" s="274"/>
      <c r="N17" s="274"/>
      <c r="O17" s="274"/>
      <c r="P17" s="274"/>
    </row>
    <row r="18" spans="1:16" ht="15">
      <c r="A18" s="275"/>
      <c r="B18" s="280"/>
      <c r="C18" s="281" t="s">
        <v>472</v>
      </c>
      <c r="D18" s="282"/>
      <c r="E18" s="282"/>
      <c r="F18" s="282"/>
      <c r="G18" s="282"/>
      <c r="H18" s="282"/>
      <c r="I18" s="282"/>
      <c r="J18" s="272"/>
      <c r="L18" s="274"/>
      <c r="M18" s="274"/>
      <c r="N18" s="274"/>
      <c r="O18" s="274"/>
      <c r="P18" s="274"/>
    </row>
    <row r="19" spans="1:16" ht="15">
      <c r="A19" s="275"/>
      <c r="B19" s="280"/>
      <c r="C19" s="281" t="s">
        <v>473</v>
      </c>
      <c r="D19" s="282"/>
      <c r="E19" s="282"/>
      <c r="F19" s="282"/>
      <c r="G19" s="282"/>
      <c r="H19" s="282"/>
      <c r="I19" s="282"/>
      <c r="J19" s="272"/>
      <c r="L19" s="274"/>
      <c r="M19" s="274"/>
      <c r="N19" s="274"/>
      <c r="O19" s="274"/>
      <c r="P19" s="274"/>
    </row>
    <row r="20" spans="1:16" ht="15">
      <c r="A20" s="275"/>
      <c r="B20" s="276" t="s">
        <v>474</v>
      </c>
      <c r="C20" s="277"/>
      <c r="D20" s="278">
        <v>21960630</v>
      </c>
      <c r="E20" s="279">
        <v>-311062.95999999985</v>
      </c>
      <c r="F20" s="278">
        <f>D20+E20</f>
        <v>21649567.04</v>
      </c>
      <c r="G20" s="279">
        <v>4988735.34</v>
      </c>
      <c r="H20" s="279">
        <v>2723802.36</v>
      </c>
      <c r="I20" s="279">
        <f>F20-G20</f>
        <v>16660831.7</v>
      </c>
      <c r="J20" s="272"/>
      <c r="L20" s="274"/>
      <c r="M20" s="274"/>
      <c r="N20" s="274"/>
      <c r="O20" s="274"/>
      <c r="P20" s="274"/>
    </row>
    <row r="21" spans="1:12" ht="15">
      <c r="A21" s="275"/>
      <c r="B21" s="280"/>
      <c r="C21" s="281"/>
      <c r="D21" s="282"/>
      <c r="E21" s="282"/>
      <c r="F21" s="282"/>
      <c r="G21" s="282"/>
      <c r="H21" s="282"/>
      <c r="I21" s="282"/>
      <c r="L21" s="274"/>
    </row>
    <row r="22" spans="1:9" ht="15">
      <c r="A22" s="283" t="s">
        <v>475</v>
      </c>
      <c r="B22" s="283"/>
      <c r="C22" s="283"/>
      <c r="D22" s="278"/>
      <c r="E22" s="279"/>
      <c r="F22" s="278"/>
      <c r="G22" s="279"/>
      <c r="H22" s="279"/>
      <c r="I22" s="279"/>
    </row>
    <row r="23" spans="1:9" ht="15">
      <c r="A23" s="275"/>
      <c r="B23" s="276" t="s">
        <v>465</v>
      </c>
      <c r="C23" s="277"/>
      <c r="D23" s="282"/>
      <c r="E23" s="279"/>
      <c r="F23" s="278"/>
      <c r="G23" s="278"/>
      <c r="H23" s="278"/>
      <c r="I23" s="279"/>
    </row>
    <row r="24" spans="1:9" ht="15">
      <c r="A24" s="275"/>
      <c r="B24" s="276" t="s">
        <v>466</v>
      </c>
      <c r="C24" s="277"/>
      <c r="D24" s="278"/>
      <c r="E24" s="279"/>
      <c r="F24" s="278"/>
      <c r="G24" s="278"/>
      <c r="H24" s="278"/>
      <c r="I24" s="279"/>
    </row>
    <row r="25" spans="1:9" ht="15">
      <c r="A25" s="275"/>
      <c r="B25" s="276" t="s">
        <v>467</v>
      </c>
      <c r="C25" s="277"/>
      <c r="D25" s="282"/>
      <c r="E25" s="278"/>
      <c r="F25" s="278"/>
      <c r="G25" s="278"/>
      <c r="H25" s="278"/>
      <c r="I25" s="279"/>
    </row>
    <row r="26" spans="1:9" ht="15">
      <c r="A26" s="275"/>
      <c r="B26" s="280"/>
      <c r="C26" s="281" t="s">
        <v>468</v>
      </c>
      <c r="D26" s="282"/>
      <c r="E26" s="279"/>
      <c r="F26" s="278"/>
      <c r="G26" s="278"/>
      <c r="H26" s="278"/>
      <c r="I26" s="279"/>
    </row>
    <row r="27" spans="1:9" ht="15">
      <c r="A27" s="275"/>
      <c r="B27" s="280"/>
      <c r="C27" s="281" t="s">
        <v>469</v>
      </c>
      <c r="D27" s="282"/>
      <c r="E27" s="279"/>
      <c r="F27" s="278"/>
      <c r="G27" s="278"/>
      <c r="H27" s="278"/>
      <c r="I27" s="279"/>
    </row>
    <row r="28" spans="1:9" ht="15">
      <c r="A28" s="275"/>
      <c r="B28" s="276" t="s">
        <v>470</v>
      </c>
      <c r="C28" s="277"/>
      <c r="D28" s="282"/>
      <c r="E28" s="279"/>
      <c r="F28" s="278"/>
      <c r="G28" s="278"/>
      <c r="H28" s="278"/>
      <c r="I28" s="279"/>
    </row>
    <row r="29" spans="1:9" ht="19.5" customHeight="1">
      <c r="A29" s="275"/>
      <c r="B29" s="276" t="s">
        <v>471</v>
      </c>
      <c r="C29" s="277"/>
      <c r="D29" s="282"/>
      <c r="E29" s="282"/>
      <c r="F29" s="282"/>
      <c r="G29" s="282"/>
      <c r="H29" s="282"/>
      <c r="I29" s="282"/>
    </row>
    <row r="30" spans="1:9" ht="14.5" customHeight="1">
      <c r="A30" s="275"/>
      <c r="B30" s="280"/>
      <c r="C30" s="281" t="s">
        <v>472</v>
      </c>
      <c r="D30" s="282"/>
      <c r="E30" s="282"/>
      <c r="F30" s="282"/>
      <c r="G30" s="282"/>
      <c r="H30" s="282"/>
      <c r="I30" s="282"/>
    </row>
    <row r="31" spans="1:9" ht="15">
      <c r="A31" s="275"/>
      <c r="B31" s="280"/>
      <c r="C31" s="281" t="s">
        <v>473</v>
      </c>
      <c r="D31" s="282"/>
      <c r="E31" s="282"/>
      <c r="F31" s="282"/>
      <c r="G31" s="282"/>
      <c r="H31" s="282"/>
      <c r="I31" s="282"/>
    </row>
    <row r="32" spans="1:9" ht="15">
      <c r="A32" s="275"/>
      <c r="B32" s="276" t="s">
        <v>474</v>
      </c>
      <c r="C32" s="277"/>
      <c r="D32" s="282"/>
      <c r="E32" s="282"/>
      <c r="F32" s="282"/>
      <c r="G32" s="282"/>
      <c r="H32" s="282"/>
      <c r="I32" s="282"/>
    </row>
    <row r="33" spans="1:9" ht="15">
      <c r="A33" s="283" t="s">
        <v>476</v>
      </c>
      <c r="B33" s="283"/>
      <c r="C33" s="283"/>
      <c r="D33" s="284">
        <f>D10+D22</f>
        <v>6882743999.999998</v>
      </c>
      <c r="E33" s="284">
        <f aca="true" t="shared" si="4" ref="E33:F33">E10+E22</f>
        <v>53844713.75999998</v>
      </c>
      <c r="F33" s="284">
        <f t="shared" si="4"/>
        <v>6936588713.759998</v>
      </c>
      <c r="G33" s="284">
        <f>G10+G22</f>
        <v>4466582140.048552</v>
      </c>
      <c r="H33" s="284">
        <f>H10+H22</f>
        <v>4464317207.068551</v>
      </c>
      <c r="I33" s="284">
        <f>I10+I22</f>
        <v>2470006573.711447</v>
      </c>
    </row>
    <row r="34" spans="1:9" ht="16" thickBot="1">
      <c r="A34" s="285"/>
      <c r="B34" s="286"/>
      <c r="C34" s="287"/>
      <c r="D34" s="288"/>
      <c r="E34" s="288"/>
      <c r="F34" s="288"/>
      <c r="G34" s="288"/>
      <c r="H34" s="288"/>
      <c r="I34" s="288"/>
    </row>
    <row r="35" spans="3:9" ht="15">
      <c r="C35" s="289"/>
      <c r="D35" s="290"/>
      <c r="E35" s="290"/>
      <c r="F35" s="290"/>
      <c r="G35" s="290"/>
      <c r="H35" s="290"/>
      <c r="I35" s="290"/>
    </row>
  </sheetData>
  <mergeCells count="23">
    <mergeCell ref="B29:C29"/>
    <mergeCell ref="B32:C32"/>
    <mergeCell ref="A33:C33"/>
    <mergeCell ref="B20:C20"/>
    <mergeCell ref="A22:C22"/>
    <mergeCell ref="B23:C23"/>
    <mergeCell ref="B24:C24"/>
    <mergeCell ref="B25:C25"/>
    <mergeCell ref="B28:C28"/>
    <mergeCell ref="A10:C10"/>
    <mergeCell ref="B11:C11"/>
    <mergeCell ref="B12:C12"/>
    <mergeCell ref="B13:C13"/>
    <mergeCell ref="B16:C16"/>
    <mergeCell ref="B17:C17"/>
    <mergeCell ref="A3:I3"/>
    <mergeCell ref="A4:I4"/>
    <mergeCell ref="A5:I5"/>
    <mergeCell ref="A6:I6"/>
    <mergeCell ref="A7:I7"/>
    <mergeCell ref="A8:C9"/>
    <mergeCell ref="D8:H8"/>
    <mergeCell ref="I8:I9"/>
  </mergeCells>
  <printOptions horizontalCentered="1"/>
  <pageMargins left="0.25" right="0.25" top="0.75" bottom="0.75" header="0.3" footer="0.3"/>
  <pageSetup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diodoro Zapata Garcìa</dc:creator>
  <cp:keywords/>
  <dc:description/>
  <cp:lastModifiedBy>Heriberto Cuevas R.</cp:lastModifiedBy>
  <cp:lastPrinted>2020-11-06T16:49:46Z</cp:lastPrinted>
  <dcterms:created xsi:type="dcterms:W3CDTF">2020-11-02T20:56:19Z</dcterms:created>
  <dcterms:modified xsi:type="dcterms:W3CDTF">2020-11-06T16:50:55Z</dcterms:modified>
  <cp:category/>
  <cp:version/>
  <cp:contentType/>
  <cp:contentStatus/>
</cp:coreProperties>
</file>