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213"/>
  <workbookPr/>
  <bookViews>
    <workbookView xWindow="0" yWindow="760" windowWidth="24000" windowHeight="9740" firstSheet="2" activeTab="7"/>
  </bookViews>
  <sheets>
    <sheet name="E.ACTIVIDADES" sheetId="1" r:id="rId1"/>
    <sheet name="E.S.FINANCIERA" sheetId="2" r:id="rId2"/>
    <sheet name="EDO. VARIACIONES " sheetId="3" r:id="rId3"/>
    <sheet name="E.CAMBIOS S.FINANCIERA" sheetId="4" r:id="rId4"/>
    <sheet name="FLUJO EFECTIVO" sheetId="5" r:id="rId5"/>
    <sheet name="Hoja1" sheetId="7" r:id="rId6"/>
    <sheet name="ANALITICO ACTIVO" sheetId="6" r:id="rId7"/>
    <sheet name="IC-7" sheetId="8" r:id="rId8"/>
  </sheets>
  <definedNames>
    <definedName name="_xlnm.Print_Area" localSheetId="6">'ANALITICO ACTIVO'!$A$1:$J$42</definedName>
    <definedName name="_xlnm.Print_Area" localSheetId="4">'FLUJO EFECTIVO'!$A$1:$Q$62</definedName>
    <definedName name="_xlnm.Print_Area" localSheetId="5">'Hoja1'!$A$1:$F$11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<sst xmlns="http://schemas.openxmlformats.org/spreadsheetml/2006/main" count="430" uniqueCount="233">
  <si>
    <t>Estado de Actividades</t>
  </si>
  <si>
    <t>(Pesos)</t>
  </si>
  <si>
    <t>Ente Público:</t>
  </si>
  <si>
    <t>PODER EJECUTIVO DEL ESTADO DE GUERRERO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</si>
  <si>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</si>
  <si>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</si>
  <si>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</si>
  <si>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</si>
  <si>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</si>
  <si>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</si>
  <si>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</si>
  <si>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</si>
  <si>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</si>
  <si>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</si>
  <si>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</si>
  <si>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</si>
  <si>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</si>
  <si>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</si>
  <si>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</si>
  <si>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</si>
  <si>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</si>
  <si>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</si>
  <si>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</si>
  <si>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</si>
  <si>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</si>
  <si>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</si>
  <si>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Transferencias a Fideicomisos, Mandatos y Contratos Análogos</t>
  </si>
  <si>
    <t>Participaciones, Aportaciones, Transferencias, Asignaciones, Subsidios y Otras Ayudas</t>
  </si>
  <si>
    <t>Transferencias a la Seguridad Social</t>
  </si>
  <si>
    <t>Donativos</t>
  </si>
  <si>
    <t>Participaciones y Aportaciones</t>
  </si>
  <si>
    <t>Transferencias al Exterior</t>
  </si>
  <si>
    <t>Transferencia, Asignaciones, Subsidios y Otras ayudas</t>
  </si>
  <si>
    <t>Otros Ingresos y Beneficios</t>
  </si>
  <si>
    <t xml:space="preserve">Ingresos Financieros  </t>
  </si>
  <si>
    <t>Participaciones</t>
  </si>
  <si>
    <t>Incremento por Variación de Inventarios</t>
  </si>
  <si>
    <t>Aportaciones</t>
  </si>
  <si>
    <t>Disminución del Exceso de Estimaciones por Pérdida o Deterioro u Obsolescencia</t>
  </si>
  <si>
    <t>Convenios</t>
  </si>
  <si>
    <t>Disminución del Exceso de Provisiones</t>
  </si>
  <si>
    <t>Intereses, Comisiones y Otros Gastos de la Deuda Pública</t>
  </si>
  <si>
    <t>Otros Ingresos y Beneficios Varios</t>
  </si>
  <si>
    <t>Intereses de la Deuda Pública</t>
  </si>
  <si>
    <t>Comisiones de la Deuda Pública</t>
  </si>
  <si>
    <t>Total de Ingresos y Otros Beneficios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</si>
  <si>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</si>
  <si>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</si>
  <si>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</si>
  <si>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</si>
  <si>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</si>
  <si>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</si>
  <si>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</si>
  <si>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</si>
  <si>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</si>
  <si>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</si>
  <si>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</si>
  <si>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</si>
  <si>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</si>
  <si>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</si>
  <si>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</si>
  <si>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SECRETARIO DE FINANZAS Y ADMINISTRACIÓN</t>
  </si>
  <si>
    <t>SUBSECRETARIO DE EGRESOS</t>
  </si>
  <si>
    <t>DICIEMBRE</t>
  </si>
  <si>
    <t>LIC. EDUARDO MONTAÑO SALINAS</t>
  </si>
  <si>
    <t>LIC. TULIO SAMUEL PÉREZ CALVO</t>
  </si>
  <si>
    <t>Del 1 de enero al 30 de junio de 2020</t>
  </si>
  <si>
    <t>JUNIO</t>
  </si>
  <si>
    <t>Estado de Situación Financiera</t>
  </si>
  <si>
    <t>Al 30 de junio de 2020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</si>
  <si>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</si>
  <si>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</si>
  <si>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</si>
  <si>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</si>
  <si>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</si>
  <si>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</si>
  <si>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</si>
  <si>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</si>
  <si>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</si>
  <si>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</si>
  <si>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</si>
  <si>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</si>
  <si>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</si>
  <si>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</si>
  <si>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</si>
  <si>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</si>
  <si>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</si>
  <si>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</si>
  <si>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</si>
  <si>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</si>
  <si>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</si>
  <si>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</si>
  <si>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</si>
  <si>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</si>
  <si>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</si>
  <si>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</si>
  <si>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</si>
  <si>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</si>
  <si>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</si>
  <si>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</si>
  <si>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</si>
  <si>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</si>
  <si>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</si>
  <si>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</si>
  <si>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</si>
  <si>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</si>
  <si>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Total de Pasivos No Circulantes</t>
  </si>
  <si>
    <t>Activos Diferidos</t>
  </si>
  <si>
    <t>Estimación por Pérdida o Deterioro de Activos no Circulantes</t>
  </si>
  <si>
    <t>Total del Pasivo</t>
  </si>
  <si>
    <t>Otros Activos no Circulantes</t>
  </si>
  <si>
    <t>HACIENDA PÚBLICA/ PATRIMONIO</t>
  </si>
  <si>
    <t>Total de  Activos  No Circulantes</t>
  </si>
  <si>
    <t>Hacienda Pública/Patrimonio Contribuido</t>
  </si>
  <si>
    <t>Total del Activo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</si>
  <si>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</si>
  <si>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</si>
  <si>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</si>
  <si>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</si>
  <si>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</si>
  <si>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</si>
  <si>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</si>
  <si>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</si>
  <si>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</si>
  <si>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</si>
  <si>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</si>
  <si>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</si>
  <si>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</si>
  <si>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Estado de Variación en la Hacienda Pública</t>
  </si>
  <si>
    <t>(pesos)</t>
  </si>
  <si>
    <t>PODER EJECUTIVO DEL GOBIERNO DEL ESTADO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</si>
  <si>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</si>
  <si>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</si>
  <si>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</si>
  <si>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Patrimonio</t>
  </si>
  <si>
    <t>TOTAL</t>
  </si>
  <si>
    <t>Hacienda Pública/Patrimonio Contribuido Neto 2019</t>
  </si>
  <si>
    <t xml:space="preserve">Aportaciones </t>
  </si>
  <si>
    <t>Actualización de la Hacienda Pública/Patrimonio</t>
  </si>
  <si>
    <t>Hacienda Pública/Patrimonio Generado Neto 2019</t>
  </si>
  <si>
    <t>Resultados del Ejercicio (Ahorro/Desahorro)</t>
  </si>
  <si>
    <t xml:space="preserve">Revalúos  </t>
  </si>
  <si>
    <t>Rectificaciones de Resultados de Ejercicios  Anteriores</t>
  </si>
  <si>
    <t>Exceso o Insuficiencia en la Actualización de la Hacienda Pública/Patrimonio Neto 2019</t>
  </si>
  <si>
    <t>Hacienda Pública/Patrimonio Neto Final 2019</t>
  </si>
  <si>
    <t>Cambios en la Hacienda Pública/Patrimonio Contribuido Neto del Ejercicio 2020</t>
  </si>
  <si>
    <t>Variaciones de la Hacienda Pública/Patrimonio Generado Neto del Ejercicio 2020</t>
  </si>
  <si>
    <t>Cambios en el Exceso o Insuficiancia en la Actualización de la Hacienda Pública/Patrimonio Neto 2020</t>
  </si>
  <si>
    <t>Hacienda Pública/Patrimonio Neto Final 2020</t>
  </si>
  <si>
    <t>Estado de Cambios en la Situación Financiera</t>
  </si>
  <si>
    <t>Del 1° de enero al 30 de junio de 2020</t>
  </si>
  <si>
    <t>Origen</t>
  </si>
  <si>
    <t>Aplicación</t>
  </si>
  <si>
    <t>Exceso o Insuficiencia en la Actualización de la Hacienda Pública/Patrimonio</t>
  </si>
  <si>
    <t>Estado de Flujos de Efectivo</t>
  </si>
  <si>
    <t xml:space="preserve">DICIEMBRE 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</si>
  <si>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</si>
  <si>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</si>
  <si>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</si>
  <si>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</si>
  <si>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</si>
  <si>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</si>
  <si>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</si>
  <si>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</si>
  <si>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</si>
  <si>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</si>
  <si>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</si>
  <si>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</si>
  <si>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</si>
  <si>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</si>
  <si>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Transferencias al resto del Sector Público</t>
  </si>
  <si>
    <t>Otros Orígenes de Financiamiento</t>
  </si>
  <si>
    <t xml:space="preserve">Subsidios y Subvenciones 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</si>
  <si>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</si>
  <si>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</si>
  <si>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</si>
  <si>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</si>
  <si>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</si>
  <si>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</si>
  <si>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</si>
  <si>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</si>
  <si>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</si>
  <si>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del Activo</t>
  </si>
  <si>
    <t>Del 1 de enero al 30 de junio de  2020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</si>
  <si>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</si>
  <si>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</si>
  <si>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</si>
  <si>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</si>
  <si>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</si>
  <si>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</si>
  <si>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</si>
  <si>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</si>
  <si>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</si>
  <si>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LIC. JULIO SAMUEL PÉREZ CALVO</t>
  </si>
  <si>
    <t>Expedientes en trámite en materia Civil.</t>
  </si>
  <si>
    <t>Expedientes en materia Laboral</t>
  </si>
  <si>
    <t xml:space="preserve">Expedientes en materia Laboral de los </t>
  </si>
  <si>
    <t xml:space="preserve"> Ayuntamientos Constitucionales</t>
  </si>
  <si>
    <t>LIC. MAYRA MORALES TACUBA                                                 DIRECTORA GENERAL DE LA UNIDAD DE ASUNTOS JURIDICOS DE LA SECRETARIA DE FINANZAS Y ADMINISTRACION</t>
  </si>
  <si>
    <t>SECRETARIA DE FINANZAS Y ADMINISTRACIÓN INFORME SOBRE PASIVOS CONTINGENTES AL 31 DE MARZO DEL 2020</t>
  </si>
  <si>
    <t>Formato IC-7</t>
  </si>
  <si>
    <t>Estado de Guerrero</t>
  </si>
  <si>
    <t>Estado Analítico de la Deuda y Otros Pasivos</t>
  </si>
  <si>
    <t>Del 1° de enero al 30 de junio de 2020.</t>
  </si>
  <si>
    <t>Denominación de las Deudas</t>
  </si>
  <si>
    <t>Institución Acreedora</t>
  </si>
  <si>
    <t>Saldos inicial</t>
  </si>
  <si>
    <t>MOVIMIENTOS</t>
  </si>
  <si>
    <t>Saldos al cierre del periodo</t>
  </si>
  <si>
    <t>Operaciones de endeudamiento del periodo</t>
  </si>
  <si>
    <t xml:space="preserve">Depuración o Conciliación </t>
  </si>
  <si>
    <t>Variación del endeudamiento del periodo</t>
  </si>
  <si>
    <t>Amortización Bruta</t>
  </si>
  <si>
    <t>Colocación Bruta</t>
  </si>
  <si>
    <t xml:space="preserve">Endeudamiento Neto </t>
  </si>
  <si>
    <t>Nota:  El detalle presentado a continuación es de manera ilustrativa y no es limitante para su adaptación por parte del ente fiscalizable, en atención a las cuentas que utilice.</t>
  </si>
  <si>
    <t>DEUDA PÚBLICA</t>
  </si>
  <si>
    <t>CORTO PLAZO</t>
  </si>
  <si>
    <t>DEUDA PÚBLICA INTERIOR</t>
  </si>
  <si>
    <t>Instituciones de crédito:</t>
  </si>
  <si>
    <t xml:space="preserve">BANAMEX </t>
  </si>
  <si>
    <t xml:space="preserve">SANTANDER </t>
  </si>
  <si>
    <t xml:space="preserve">BANOBRAS </t>
  </si>
  <si>
    <t>Títulos y valores:</t>
  </si>
  <si>
    <t>Arrendamientos financieros:</t>
  </si>
  <si>
    <t>DEUDA PÚBLICA EXTERIOR</t>
  </si>
  <si>
    <t>Organismos financieros</t>
  </si>
  <si>
    <t>Internacionales:</t>
  </si>
  <si>
    <t>Deuda bilateral:</t>
  </si>
  <si>
    <t>SUBTOTAL CORTO PLAZO</t>
  </si>
  <si>
    <t>LARGO PLAZO:</t>
  </si>
  <si>
    <t>SUBTOTAL LARGO PLAZO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</si>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</sst>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0.0%"/>
    <numFmt numFmtId="167" formatCode="General_)"/>
    <numFmt numFmtId="168" formatCode="#,##0_ ;\-#,##0\ "/>
    <numFmt numFmtId="169" formatCode="#,##0.00000"/>
    <numFmt numFmtId="170" formatCode="_-* #,##0.0_-;\-* #,##0.0_-;_-* \-??_-;_-@_-"/>
    <numFmt numFmtId="171" formatCode="_(* #,##0.00_);_(* \(#,##0.00\);_(* \-??_);_(@_)"/>
    <numFmt numFmtId="172" formatCode="_(* #,##0_);_(* \(#,##0\);_(* \-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0.34999001026153564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Gotham book"/>
      <family val="2"/>
    </font>
    <font>
      <b/>
      <sz val="10"/>
      <color theme="1"/>
      <name val="Hotham Book"/>
      <family val="2"/>
    </font>
    <font>
      <sz val="10"/>
      <color theme="1"/>
      <name val="Hotham Book"/>
      <family val="2"/>
    </font>
    <font>
      <sz val="10"/>
      <color rgb="FF000000"/>
      <name val="Hotham Book"/>
      <family val="2"/>
    </font>
    <font>
      <sz val="10"/>
      <name val="Hotham Book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"/>
      <color theme="8" tint="-0.24997000396251678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7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70">
    <xf numFmtId="0" fontId="0" fillId="0" borderId="0" xfId="0"/>
    <xf numFmtId="0" fontId="2" fillId="2" borderId="0" xfId="0" applyFont="1" applyFill="1" applyBorder="1" applyAlignment="1">
      <alignment/>
    </xf>
    <xf numFmtId="0" fontId="3" fillId="2" borderId="0" xfId="2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164" fontId="6" fillId="3" borderId="2" xfId="20" applyNumberFormat="1" applyFont="1" applyFill="1" applyBorder="1" applyAlignment="1">
      <alignment horizontal="center" vertical="center"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center" vertical="center"/>
    </xf>
    <xf numFmtId="164" fontId="6" fillId="3" borderId="5" xfId="20" applyNumberFormat="1" applyFont="1" applyFill="1" applyBorder="1" applyAlignment="1">
      <alignment horizontal="center" vertical="center"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/>
    </xf>
    <xf numFmtId="0" fontId="3" fillId="2" borderId="0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/>
      <protection/>
    </xf>
    <xf numFmtId="0" fontId="4" fillId="2" borderId="8" xfId="0" applyFont="1" applyFill="1" applyBorder="1"/>
    <xf numFmtId="0" fontId="3" fillId="2" borderId="7" xfId="0" applyFont="1" applyFill="1" applyBorder="1" applyAlignment="1">
      <alignment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/>
    </xf>
    <xf numFmtId="0" fontId="3" fillId="2" borderId="7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 applyProtection="1">
      <alignment vertical="top"/>
      <protection/>
    </xf>
    <xf numFmtId="0" fontId="4" fillId="2" borderId="8" xfId="0" applyFont="1" applyFill="1" applyBorder="1" applyAlignment="1">
      <alignment vertical="top"/>
    </xf>
    <xf numFmtId="0" fontId="7" fillId="2" borderId="7" xfId="0" applyFont="1" applyFill="1" applyBorder="1" applyAlignment="1">
      <alignment horizontal="left" vertical="top"/>
    </xf>
    <xf numFmtId="3" fontId="9" fillId="2" borderId="0" xfId="2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8" fillId="2" borderId="0" xfId="20" applyNumberFormat="1" applyFont="1" applyFill="1" applyBorder="1" applyAlignment="1" applyProtection="1">
      <alignment vertical="top"/>
      <protection/>
    </xf>
    <xf numFmtId="0" fontId="12" fillId="2" borderId="0" xfId="0" applyFont="1" applyFill="1" applyBorder="1" applyAlignment="1">
      <alignment vertical="top"/>
    </xf>
    <xf numFmtId="0" fontId="13" fillId="2" borderId="7" xfId="0" applyFont="1" applyFill="1" applyBorder="1" applyAlignment="1">
      <alignment horizontal="left" vertical="top"/>
    </xf>
    <xf numFmtId="3" fontId="12" fillId="2" borderId="0" xfId="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>
      <alignment vertical="top"/>
    </xf>
    <xf numFmtId="0" fontId="4" fillId="2" borderId="7" xfId="0" applyFont="1" applyFill="1" applyBorder="1"/>
    <xf numFmtId="0" fontId="8" fillId="2" borderId="0" xfId="0" applyFont="1" applyFill="1" applyBorder="1" applyAlignment="1">
      <alignment horizontal="left" vertical="top" wrapText="1"/>
    </xf>
    <xf numFmtId="3" fontId="12" fillId="2" borderId="0" xfId="20" applyNumberFormat="1" applyFont="1" applyFill="1" applyBorder="1" applyAlignment="1" applyProtection="1">
      <alignment vertical="top"/>
      <protection/>
    </xf>
    <xf numFmtId="0" fontId="12" fillId="2" borderId="0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/>
    </xf>
    <xf numFmtId="0" fontId="4" fillId="2" borderId="6" xfId="0" applyFont="1" applyFill="1" applyBorder="1"/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2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vertical="top"/>
      <protection locked="0"/>
    </xf>
    <xf numFmtId="3" fontId="7" fillId="2" borderId="0" xfId="20" applyNumberFormat="1" applyFont="1" applyFill="1" applyBorder="1" applyAlignment="1" applyProtection="1">
      <alignment vertical="top"/>
      <protection locked="0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ont="1"/>
    <xf numFmtId="43" fontId="17" fillId="2" borderId="0" xfId="20" applyFont="1" applyFill="1" applyBorder="1" applyAlignment="1">
      <alignment vertical="top"/>
    </xf>
    <xf numFmtId="0" fontId="16" fillId="2" borderId="0" xfId="0" applyFont="1" applyFill="1" applyBorder="1" applyAlignment="1" applyProtection="1">
      <alignment/>
      <protection locked="0"/>
    </xf>
    <xf numFmtId="0" fontId="0" fillId="0" borderId="5" xfId="0" applyBorder="1"/>
    <xf numFmtId="165" fontId="0" fillId="0" borderId="0" xfId="20" applyNumberFormat="1" applyFont="1"/>
    <xf numFmtId="165" fontId="0" fillId="0" borderId="0" xfId="0" applyNumberFormat="1"/>
    <xf numFmtId="0" fontId="6" fillId="3" borderId="2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3" fontId="10" fillId="2" borderId="0" xfId="0" applyNumberFormat="1" applyFont="1" applyFill="1" applyBorder="1" applyAlignment="1">
      <alignment vertical="top"/>
    </xf>
    <xf numFmtId="166" fontId="10" fillId="2" borderId="0" xfId="22" applyNumberFormat="1" applyFont="1" applyFill="1" applyBorder="1" applyAlignment="1">
      <alignment vertical="top"/>
    </xf>
    <xf numFmtId="43" fontId="10" fillId="2" borderId="0" xfId="20" applyFont="1" applyFill="1" applyBorder="1" applyAlignment="1">
      <alignment vertical="top"/>
    </xf>
    <xf numFmtId="3" fontId="0" fillId="0" borderId="0" xfId="0" applyNumberFormat="1"/>
    <xf numFmtId="43" fontId="0" fillId="0" borderId="0" xfId="20" applyFont="1"/>
    <xf numFmtId="3" fontId="3" fillId="2" borderId="0" xfId="21" applyNumberFormat="1" applyFont="1" applyFill="1" applyBorder="1" applyAlignment="1">
      <alignment horizontal="right" vertical="top" wrapText="1"/>
      <protection/>
    </xf>
    <xf numFmtId="3" fontId="12" fillId="0" borderId="0" xfId="20" applyNumberFormat="1" applyFont="1" applyFill="1" applyBorder="1" applyAlignment="1" applyProtection="1">
      <alignment vertical="top"/>
      <protection/>
    </xf>
    <xf numFmtId="0" fontId="3" fillId="2" borderId="0" xfId="21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4" fillId="0" borderId="0" xfId="0" applyFont="1" applyProtection="1">
      <protection/>
    </xf>
    <xf numFmtId="0" fontId="4" fillId="2" borderId="0" xfId="0" applyFont="1" applyFill="1" applyBorder="1" applyProtection="1"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23" applyNumberFormat="1" applyFont="1" applyFill="1" applyBorder="1" applyAlignment="1" applyProtection="1">
      <alignment vertical="center"/>
      <protection/>
    </xf>
    <xf numFmtId="0" fontId="3" fillId="2" borderId="0" xfId="23" applyNumberFormat="1" applyFont="1" applyFill="1" applyBorder="1" applyAlignment="1" applyProtection="1">
      <alignment horizontal="centerContinuous" vertic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5" xfId="0" applyNumberFormat="1" applyFont="1" applyFill="1" applyBorder="1" applyAlignment="1" applyProtection="1">
      <alignment/>
      <protection/>
    </xf>
    <xf numFmtId="0" fontId="4" fillId="2" borderId="0" xfId="0" applyFont="1" applyFill="1" applyProtection="1">
      <protection/>
    </xf>
    <xf numFmtId="0" fontId="3" fillId="2" borderId="0" xfId="23" applyNumberFormat="1" applyFont="1" applyFill="1" applyBorder="1" applyAlignment="1" applyProtection="1">
      <alignment horizontal="right" vertical="top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Continuous"/>
      <protection/>
    </xf>
    <xf numFmtId="0" fontId="5" fillId="3" borderId="3" xfId="0" applyFont="1" applyFill="1" applyBorder="1" applyProtection="1">
      <protection/>
    </xf>
    <xf numFmtId="164" fontId="6" fillId="3" borderId="0" xfId="20" applyNumberFormat="1" applyFont="1" applyFill="1" applyBorder="1" applyAlignment="1" applyProtection="1">
      <alignment horizontal="center"/>
      <protection/>
    </xf>
    <xf numFmtId="0" fontId="5" fillId="3" borderId="8" xfId="0" applyFont="1" applyFill="1" applyBorder="1" applyProtection="1">
      <protection/>
    </xf>
    <xf numFmtId="0" fontId="3" fillId="2" borderId="7" xfId="23" applyNumberFormat="1" applyFont="1" applyFill="1" applyBorder="1" applyAlignment="1" applyProtection="1">
      <alignment vertical="center"/>
      <protection/>
    </xf>
    <xf numFmtId="0" fontId="4" fillId="2" borderId="8" xfId="0" applyFont="1" applyFill="1" applyBorder="1" applyProtection="1">
      <protection/>
    </xf>
    <xf numFmtId="0" fontId="4" fillId="2" borderId="7" xfId="0" applyFont="1" applyFill="1" applyBorder="1" applyAlignment="1" applyProtection="1">
      <alignment vertical="top"/>
      <protection/>
    </xf>
    <xf numFmtId="168" fontId="7" fillId="2" borderId="0" xfId="2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7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13" fillId="2" borderId="0" xfId="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 wrapText="1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3" fontId="7" fillId="2" borderId="0" xfId="20" applyNumberFormat="1" applyFont="1" applyFill="1" applyBorder="1" applyAlignment="1" applyProtection="1">
      <alignment vertical="top"/>
      <protection/>
    </xf>
    <xf numFmtId="0" fontId="2" fillId="2" borderId="7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right" vertical="top"/>
      <protection/>
    </xf>
    <xf numFmtId="3" fontId="3" fillId="2" borderId="0" xfId="20" applyNumberFormat="1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 applyProtection="1">
      <alignment vertical="top" wrapText="1"/>
      <protection/>
    </xf>
    <xf numFmtId="3" fontId="18" fillId="0" borderId="0" xfId="0" applyNumberFormat="1" applyFont="1"/>
    <xf numFmtId="0" fontId="13" fillId="2" borderId="0" xfId="0" applyFont="1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4" fillId="2" borderId="4" xfId="0" applyFont="1" applyFill="1" applyBorder="1" applyAlignment="1" applyProtection="1">
      <alignment vertical="top"/>
      <protection/>
    </xf>
    <xf numFmtId="0" fontId="4" fillId="2" borderId="5" xfId="0" applyFont="1" applyFill="1" applyBorder="1" applyAlignment="1" applyProtection="1">
      <alignment vertical="top"/>
      <protection/>
    </xf>
    <xf numFmtId="0" fontId="4" fillId="2" borderId="5" xfId="0" applyFont="1" applyFill="1" applyBorder="1" applyAlignment="1" applyProtection="1">
      <alignment horizontal="right" vertical="top"/>
      <protection/>
    </xf>
    <xf numFmtId="0" fontId="4" fillId="2" borderId="6" xfId="0" applyFont="1" applyFill="1" applyBorder="1" applyProtection="1">
      <protection/>
    </xf>
    <xf numFmtId="0" fontId="7" fillId="2" borderId="0" xfId="0" applyFont="1" applyFill="1" applyBorder="1" applyProtection="1">
      <protection/>
    </xf>
    <xf numFmtId="43" fontId="7" fillId="2" borderId="0" xfId="20" applyFont="1" applyFill="1" applyBorder="1" applyProtection="1">
      <protection/>
    </xf>
    <xf numFmtId="0" fontId="7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top"/>
      <protection/>
    </xf>
    <xf numFmtId="0" fontId="9" fillId="2" borderId="5" xfId="0" applyFont="1" applyFill="1" applyBorder="1" applyAlignment="1" applyProtection="1">
      <alignment horizontal="left" vertical="top"/>
      <protection/>
    </xf>
    <xf numFmtId="0" fontId="0" fillId="0" borderId="0" xfId="0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/>
    </xf>
    <xf numFmtId="0" fontId="3" fillId="2" borderId="0" xfId="23" applyNumberFormat="1" applyFont="1" applyFill="1" applyBorder="1" applyAlignment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/>
      <protection/>
    </xf>
    <xf numFmtId="164" fontId="6" fillId="3" borderId="9" xfId="20" applyNumberFormat="1" applyFont="1" applyFill="1" applyBorder="1" applyAlignment="1">
      <alignment horizontal="center" vertical="center" wrapText="1"/>
    </xf>
    <xf numFmtId="164" fontId="6" fillId="3" borderId="10" xfId="20" applyNumberFormat="1" applyFont="1" applyFill="1" applyBorder="1" applyAlignment="1">
      <alignment horizontal="center" vertical="center" wrapText="1"/>
    </xf>
    <xf numFmtId="164" fontId="6" fillId="3" borderId="11" xfId="20" applyNumberFormat="1" applyFont="1" applyFill="1" applyBorder="1" applyAlignment="1">
      <alignment horizontal="center" vertical="center" wrapText="1"/>
    </xf>
    <xf numFmtId="0" fontId="3" fillId="2" borderId="7" xfId="23" applyNumberFormat="1" applyFont="1" applyFill="1" applyBorder="1" applyAlignment="1">
      <alignment horizontal="centerContinuous" vertical="center"/>
      <protection/>
    </xf>
    <xf numFmtId="0" fontId="3" fillId="2" borderId="8" xfId="23" applyNumberFormat="1" applyFont="1" applyFill="1" applyBorder="1" applyAlignment="1">
      <alignment horizontal="centerContinuous" vertical="center"/>
      <protection/>
    </xf>
    <xf numFmtId="0" fontId="4" fillId="2" borderId="7" xfId="0" applyFont="1" applyFill="1" applyBorder="1" applyAlignment="1">
      <alignment vertical="top"/>
    </xf>
    <xf numFmtId="0" fontId="1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8" fontId="7" fillId="2" borderId="0" xfId="2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  <protection locked="0"/>
    </xf>
    <xf numFmtId="3" fontId="2" fillId="2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3" fontId="2" fillId="0" borderId="5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43" fontId="7" fillId="2" borderId="0" xfId="20" applyFont="1" applyFill="1" applyBorder="1" applyAlignment="1">
      <alignment vertical="top"/>
    </xf>
    <xf numFmtId="0" fontId="3" fillId="2" borderId="0" xfId="21" applyFont="1" applyFill="1" applyBorder="1" applyAlignment="1">
      <alignment/>
      <protection/>
    </xf>
    <xf numFmtId="0" fontId="0" fillId="0" borderId="0" xfId="0" applyAlignment="1">
      <alignment horizontal="center"/>
    </xf>
    <xf numFmtId="0" fontId="20" fillId="3" borderId="9" xfId="0" applyFont="1" applyFill="1" applyBorder="1" applyAlignment="1">
      <alignment horizontal="center" vertical="center"/>
    </xf>
    <xf numFmtId="164" fontId="6" fillId="3" borderId="10" xfId="20" applyNumberFormat="1" applyFont="1" applyFill="1" applyBorder="1" applyAlignment="1">
      <alignment horizontal="center" vertical="center"/>
    </xf>
    <xf numFmtId="0" fontId="6" fillId="3" borderId="10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wrapText="1"/>
    </xf>
    <xf numFmtId="0" fontId="3" fillId="2" borderId="0" xfId="21" applyFont="1" applyFill="1" applyBorder="1" applyAlignment="1">
      <alignment vertical="top"/>
      <protection/>
    </xf>
    <xf numFmtId="0" fontId="21" fillId="2" borderId="0" xfId="21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center"/>
    </xf>
    <xf numFmtId="41" fontId="3" fillId="2" borderId="0" xfId="0" applyNumberFormat="1" applyFont="1" applyFill="1" applyBorder="1" applyAlignment="1" applyProtection="1">
      <alignment horizontal="right" vertical="top"/>
      <protection/>
    </xf>
    <xf numFmtId="41" fontId="0" fillId="0" borderId="0" xfId="0" applyNumberFormat="1"/>
    <xf numFmtId="41" fontId="7" fillId="2" borderId="0" xfId="0" applyNumberFormat="1" applyFont="1" applyFill="1" applyBorder="1" applyAlignment="1" applyProtection="1">
      <alignment horizontal="right" vertical="top"/>
      <protection/>
    </xf>
    <xf numFmtId="169" fontId="0" fillId="0" borderId="0" xfId="0" applyNumberFormat="1"/>
    <xf numFmtId="41" fontId="0" fillId="0" borderId="0" xfId="20" applyNumberFormat="1" applyFont="1"/>
    <xf numFmtId="41" fontId="7" fillId="2" borderId="0" xfId="20" applyNumberFormat="1" applyFont="1" applyFill="1" applyBorder="1" applyAlignment="1" applyProtection="1">
      <alignment horizontal="right" vertical="top" wrapText="1"/>
      <protection locked="0"/>
    </xf>
    <xf numFmtId="43" fontId="0" fillId="0" borderId="0" xfId="0" applyNumberFormat="1"/>
    <xf numFmtId="41" fontId="0" fillId="0" borderId="0" xfId="20" applyNumberFormat="1" applyFont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41" fontId="21" fillId="2" borderId="0" xfId="21" applyNumberFormat="1" applyFont="1" applyFill="1" applyBorder="1" applyAlignment="1" applyProtection="1">
      <alignment horizontal="center"/>
      <protection/>
    </xf>
    <xf numFmtId="41" fontId="4" fillId="2" borderId="0" xfId="0" applyNumberFormat="1" applyFont="1" applyFill="1" applyBorder="1"/>
    <xf numFmtId="43" fontId="7" fillId="2" borderId="0" xfId="20" applyNumberFormat="1" applyFont="1" applyFill="1" applyBorder="1" applyAlignment="1" applyProtection="1">
      <alignment horizontal="right" vertical="top" wrapText="1"/>
      <protection locked="0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/>
    <xf numFmtId="43" fontId="7" fillId="2" borderId="5" xfId="20" applyFont="1" applyFill="1" applyBorder="1"/>
    <xf numFmtId="0" fontId="7" fillId="2" borderId="5" xfId="0" applyFont="1" applyFill="1" applyBorder="1" applyAlignment="1">
      <alignment vertical="center" wrapText="1"/>
    </xf>
    <xf numFmtId="43" fontId="7" fillId="2" borderId="6" xfId="2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3" fillId="2" borderId="0" xfId="21" applyFont="1" applyFill="1" applyBorder="1" applyAlignment="1">
      <alignment horizontal="centerContinuous"/>
      <protection/>
    </xf>
    <xf numFmtId="0" fontId="4" fillId="2" borderId="0" xfId="0" applyFont="1" applyFill="1" applyBorder="1" applyAlignment="1">
      <alignment horizontal="centerContinuous"/>
    </xf>
    <xf numFmtId="0" fontId="7" fillId="2" borderId="5" xfId="0" applyNumberFormat="1" applyFont="1" applyFill="1" applyBorder="1" applyAlignment="1" applyProtection="1">
      <alignment/>
      <protection locked="0"/>
    </xf>
    <xf numFmtId="0" fontId="7" fillId="2" borderId="0" xfId="21" applyFont="1" applyFill="1" applyBorder="1" applyAlignment="1">
      <alignment horizontal="centerContinuous" vertical="center"/>
      <protection/>
    </xf>
    <xf numFmtId="0" fontId="7" fillId="2" borderId="0" xfId="21" applyFont="1" applyFill="1" applyBorder="1" applyAlignment="1">
      <alignment horizontal="center" vertical="top"/>
      <protection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/>
    <xf numFmtId="164" fontId="6" fillId="3" borderId="5" xfId="20" applyNumberFormat="1" applyFont="1" applyFill="1" applyBorder="1" applyAlignment="1" applyProtection="1">
      <alignment horizontal="center"/>
      <protection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/>
    <xf numFmtId="0" fontId="7" fillId="2" borderId="0" xfId="21" applyFont="1" applyFill="1" applyBorder="1" applyAlignment="1">
      <alignment vertical="top"/>
      <protection/>
    </xf>
    <xf numFmtId="3" fontId="7" fillId="2" borderId="0" xfId="21" applyNumberFormat="1" applyFont="1" applyFill="1" applyBorder="1" applyAlignment="1">
      <alignment vertical="top"/>
      <protection/>
    </xf>
    <xf numFmtId="3" fontId="3" fillId="2" borderId="0" xfId="21" applyNumberFormat="1" applyFont="1" applyFill="1" applyBorder="1" applyAlignment="1">
      <alignment vertical="top"/>
      <protection/>
    </xf>
    <xf numFmtId="3" fontId="7" fillId="2" borderId="0" xfId="21" applyNumberFormat="1" applyFont="1" applyFill="1" applyBorder="1" applyAlignment="1" applyProtection="1">
      <alignment vertical="top"/>
      <protection locked="0"/>
    </xf>
    <xf numFmtId="3" fontId="7" fillId="2" borderId="0" xfId="20" applyNumberFormat="1" applyFont="1" applyFill="1" applyBorder="1" applyAlignment="1" applyProtection="1">
      <alignment horizontal="right" vertical="top" wrapText="1"/>
      <protection locked="0"/>
    </xf>
    <xf numFmtId="0" fontId="7" fillId="2" borderId="0" xfId="21" applyFont="1" applyFill="1" applyBorder="1" applyAlignment="1">
      <alignment horizontal="left" vertical="top"/>
      <protection/>
    </xf>
    <xf numFmtId="0" fontId="4" fillId="2" borderId="0" xfId="0" applyFont="1" applyFill="1" applyBorder="1" applyAlignment="1">
      <alignment horizontal="left" vertical="top"/>
    </xf>
    <xf numFmtId="0" fontId="3" fillId="2" borderId="0" xfId="21" applyFont="1" applyFill="1" applyBorder="1" applyAlignment="1">
      <alignment vertical="top" wrapText="1"/>
      <protection/>
    </xf>
    <xf numFmtId="0" fontId="3" fillId="2" borderId="0" xfId="21" applyFont="1" applyFill="1" applyBorder="1" applyAlignment="1">
      <alignment horizontal="left" vertical="top"/>
      <protection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wrapText="1"/>
    </xf>
    <xf numFmtId="3" fontId="3" fillId="2" borderId="0" xfId="21" applyNumberFormat="1" applyFont="1" applyFill="1" applyBorder="1" applyAlignment="1" applyProtection="1">
      <alignment horizontal="right" vertical="top" wrapText="1"/>
      <protection locked="0"/>
    </xf>
    <xf numFmtId="3" fontId="3" fillId="2" borderId="0" xfId="21" applyNumberFormat="1" applyFont="1" applyFill="1" applyBorder="1" applyAlignment="1" applyProtection="1">
      <alignment horizontal="right" vertical="top" wrapText="1"/>
      <protection/>
    </xf>
    <xf numFmtId="0" fontId="4" fillId="2" borderId="4" xfId="0" applyFont="1" applyFill="1" applyBorder="1" applyAlignment="1">
      <alignment vertical="top"/>
    </xf>
    <xf numFmtId="0" fontId="3" fillId="2" borderId="5" xfId="21" applyFont="1" applyFill="1" applyBorder="1" applyAlignment="1">
      <alignment vertical="top"/>
      <protection/>
    </xf>
    <xf numFmtId="3" fontId="7" fillId="2" borderId="5" xfId="21" applyNumberFormat="1" applyFont="1" applyFill="1" applyBorder="1" applyAlignment="1">
      <alignment vertical="top"/>
      <protection/>
    </xf>
    <xf numFmtId="0" fontId="4" fillId="2" borderId="5" xfId="0" applyFont="1" applyFill="1" applyBorder="1" applyAlignment="1">
      <alignment vertical="top"/>
    </xf>
    <xf numFmtId="0" fontId="4" fillId="2" borderId="0" xfId="0" applyFont="1" applyFill="1"/>
    <xf numFmtId="0" fontId="7" fillId="2" borderId="0" xfId="0" applyNumberFormat="1" applyFont="1" applyFill="1" applyBorder="1" applyAlignment="1" applyProtection="1">
      <alignment horizontal="left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21" applyFont="1" applyFill="1" applyBorder="1" applyAlignment="1">
      <alignment horizontal="center" vertical="center" wrapText="1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2" borderId="0" xfId="0" applyFont="1" applyFill="1" applyBorder="1"/>
    <xf numFmtId="0" fontId="6" fillId="3" borderId="4" xfId="21" applyFont="1" applyFill="1" applyBorder="1" applyAlignment="1">
      <alignment horizontal="center" vertical="center" wrapText="1"/>
      <protection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21" applyFont="1" applyFill="1" applyBorder="1" applyAlignment="1">
      <alignment horizontal="center" vertical="center" wrapTex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0" fontId="6" fillId="3" borderId="6" xfId="21" applyFont="1" applyFill="1" applyBorder="1" applyAlignment="1">
      <alignment horizontal="center" vertical="center" wrapText="1"/>
      <protection/>
    </xf>
    <xf numFmtId="0" fontId="3" fillId="2" borderId="7" xfId="23" applyNumberFormat="1" applyFont="1" applyFill="1" applyBorder="1" applyAlignment="1">
      <alignment vertical="center"/>
      <protection/>
    </xf>
    <xf numFmtId="0" fontId="3" fillId="2" borderId="0" xfId="23" applyNumberFormat="1" applyFont="1" applyFill="1" applyBorder="1" applyAlignment="1">
      <alignment vertical="center"/>
      <protection/>
    </xf>
    <xf numFmtId="0" fontId="3" fillId="2" borderId="15" xfId="23" applyNumberFormat="1" applyFont="1" applyFill="1" applyBorder="1" applyAlignment="1">
      <alignment vertical="center"/>
      <protection/>
    </xf>
    <xf numFmtId="0" fontId="3" fillId="2" borderId="8" xfId="23" applyNumberFormat="1" applyFont="1" applyFill="1" applyBorder="1" applyAlignment="1">
      <alignment vertical="center"/>
      <protection/>
    </xf>
    <xf numFmtId="3" fontId="2" fillId="2" borderId="16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2" fillId="2" borderId="7" xfId="0" applyFont="1" applyFill="1" applyBorder="1" applyAlignment="1">
      <alignment vertical="top"/>
    </xf>
    <xf numFmtId="3" fontId="2" fillId="2" borderId="16" xfId="20" applyNumberFormat="1" applyFont="1" applyFill="1" applyBorder="1" applyAlignment="1">
      <alignment vertical="top"/>
    </xf>
    <xf numFmtId="3" fontId="2" fillId="2" borderId="0" xfId="20" applyNumberFormat="1" applyFont="1" applyFill="1" applyBorder="1" applyAlignment="1">
      <alignment vertical="top"/>
    </xf>
    <xf numFmtId="0" fontId="22" fillId="2" borderId="8" xfId="0" applyFont="1" applyFill="1" applyBorder="1" applyAlignment="1">
      <alignment vertical="top"/>
    </xf>
    <xf numFmtId="3" fontId="4" fillId="2" borderId="16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7" fillId="2" borderId="16" xfId="20" applyNumberFormat="1" applyFont="1" applyFill="1" applyBorder="1" applyAlignment="1" applyProtection="1">
      <alignment vertical="top"/>
      <protection locked="0"/>
    </xf>
    <xf numFmtId="3" fontId="7" fillId="2" borderId="16" xfId="20" applyNumberFormat="1" applyFont="1" applyFill="1" applyBorder="1" applyAlignment="1">
      <alignment vertical="top"/>
    </xf>
    <xf numFmtId="3" fontId="7" fillId="2" borderId="0" xfId="20" applyNumberFormat="1" applyFont="1" applyFill="1" applyBorder="1" applyAlignment="1">
      <alignment vertical="top"/>
    </xf>
    <xf numFmtId="3" fontId="23" fillId="0" borderId="0" xfId="0" applyNumberFormat="1" applyFont="1"/>
    <xf numFmtId="3" fontId="4" fillId="2" borderId="16" xfId="20" applyNumberFormat="1" applyFont="1" applyFill="1" applyBorder="1" applyAlignment="1">
      <alignment vertical="top"/>
    </xf>
    <xf numFmtId="3" fontId="4" fillId="2" borderId="0" xfId="20" applyNumberFormat="1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6" fillId="0" borderId="18" xfId="0" applyFont="1" applyBorder="1"/>
    <xf numFmtId="0" fontId="26" fillId="0" borderId="19" xfId="0" applyFont="1" applyBorder="1"/>
    <xf numFmtId="8" fontId="27" fillId="0" borderId="20" xfId="0" applyNumberFormat="1" applyFont="1" applyBorder="1" applyAlignment="1">
      <alignment horizontal="center" vertical="center"/>
    </xf>
    <xf numFmtId="8" fontId="28" fillId="0" borderId="21" xfId="0" applyNumberFormat="1" applyFont="1" applyBorder="1" applyAlignment="1">
      <alignment horizontal="center"/>
    </xf>
    <xf numFmtId="0" fontId="26" fillId="0" borderId="22" xfId="0" applyFont="1" applyBorder="1"/>
    <xf numFmtId="0" fontId="26" fillId="0" borderId="23" xfId="0" applyFont="1" applyBorder="1"/>
    <xf numFmtId="0" fontId="26" fillId="0" borderId="24" xfId="0" applyFont="1" applyBorder="1"/>
    <xf numFmtId="0" fontId="26" fillId="0" borderId="2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5" fillId="4" borderId="18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21" applyFont="1" applyFill="1" applyBorder="1" applyAlignment="1">
      <alignment horizontal="center"/>
      <protection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23" applyNumberFormat="1" applyFont="1" applyFill="1" applyBorder="1" applyAlignment="1" applyProtection="1">
      <alignment horizontal="center" vertical="center"/>
      <protection/>
    </xf>
    <xf numFmtId="0" fontId="5" fillId="3" borderId="1" xfId="21" applyFont="1" applyFill="1" applyBorder="1" applyAlignment="1" applyProtection="1">
      <alignment horizontal="center" vertical="center"/>
      <protection/>
    </xf>
    <xf numFmtId="0" fontId="5" fillId="3" borderId="7" xfId="21" applyFont="1" applyFill="1" applyBorder="1" applyAlignment="1" applyProtection="1">
      <alignment horizontal="center" vertical="center"/>
      <protection/>
    </xf>
    <xf numFmtId="0" fontId="6" fillId="3" borderId="2" xfId="21" applyFont="1" applyFill="1" applyBorder="1" applyAlignment="1" applyProtection="1">
      <alignment horizontal="center" vertical="center"/>
      <protection/>
    </xf>
    <xf numFmtId="0" fontId="6" fillId="3" borderId="0" xfId="21" applyFont="1" applyFill="1" applyBorder="1" applyAlignment="1" applyProtection="1">
      <alignment horizontal="center" vertical="center"/>
      <protection/>
    </xf>
    <xf numFmtId="0" fontId="6" fillId="3" borderId="2" xfId="21" applyFont="1" applyFill="1" applyBorder="1" applyAlignment="1" applyProtection="1">
      <alignment horizontal="right" vertical="top"/>
      <protection/>
    </xf>
    <xf numFmtId="0" fontId="6" fillId="3" borderId="0" xfId="21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13" fillId="2" borderId="0" xfId="0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6" fillId="3" borderId="10" xfId="21" applyFont="1" applyFill="1" applyBorder="1" applyAlignment="1">
      <alignment horizontal="center" vertical="center"/>
      <protection/>
    </xf>
    <xf numFmtId="0" fontId="3" fillId="2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7" xfId="21" applyFont="1" applyFill="1" applyBorder="1" applyAlignment="1">
      <alignment horizontal="left" vertical="top" wrapText="1"/>
      <protection/>
    </xf>
    <xf numFmtId="0" fontId="3" fillId="2" borderId="0" xfId="21" applyFont="1" applyFill="1" applyBorder="1" applyAlignment="1">
      <alignment horizontal="left" vertical="top" wrapText="1"/>
      <protection/>
    </xf>
    <xf numFmtId="0" fontId="3" fillId="2" borderId="0" xfId="2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 wrapText="1"/>
      <protection/>
    </xf>
    <xf numFmtId="0" fontId="7" fillId="2" borderId="0" xfId="21" applyFont="1" applyFill="1" applyBorder="1" applyAlignment="1">
      <alignment horizontal="left" vertical="top"/>
      <protection/>
    </xf>
    <xf numFmtId="43" fontId="7" fillId="2" borderId="5" xfId="2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center"/>
    </xf>
    <xf numFmtId="8" fontId="28" fillId="0" borderId="26" xfId="0" applyNumberFormat="1" applyFont="1" applyBorder="1" applyAlignment="1">
      <alignment horizontal="center" vertical="center"/>
    </xf>
    <xf numFmtId="8" fontId="28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left" vertical="top"/>
    </xf>
    <xf numFmtId="0" fontId="3" fillId="2" borderId="0" xfId="23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30" fillId="0" borderId="0" xfId="24" applyFont="1">
      <alignment/>
      <protection/>
    </xf>
    <xf numFmtId="0" fontId="31" fillId="0" borderId="0" xfId="25" applyFont="1" applyAlignment="1">
      <alignment horizontal="right"/>
      <protection/>
    </xf>
    <xf numFmtId="0" fontId="32" fillId="0" borderId="25" xfId="26" applyFont="1" applyBorder="1" applyAlignment="1">
      <alignment horizontal="center"/>
      <protection/>
    </xf>
    <xf numFmtId="0" fontId="36" fillId="0" borderId="28" xfId="26" applyFont="1" applyBorder="1" applyAlignment="1">
      <alignment horizontal="center" vertical="center" wrapText="1"/>
      <protection/>
    </xf>
    <xf numFmtId="0" fontId="35" fillId="0" borderId="29" xfId="27" applyFont="1" applyBorder="1" applyAlignment="1">
      <alignment horizontal="left" vertical="top" wrapText="1"/>
      <protection/>
    </xf>
    <xf numFmtId="0" fontId="37" fillId="0" borderId="29" xfId="24" applyFont="1" applyBorder="1" applyAlignment="1">
      <alignment horizontal="justify"/>
      <protection/>
    </xf>
    <xf numFmtId="0" fontId="30" fillId="0" borderId="29" xfId="24" applyFont="1" applyBorder="1">
      <alignment/>
      <protection/>
    </xf>
    <xf numFmtId="0" fontId="35" fillId="0" borderId="30" xfId="27" applyFont="1" applyBorder="1" applyAlignment="1">
      <alignment horizontal="left" vertical="top" wrapText="1"/>
      <protection/>
    </xf>
    <xf numFmtId="0" fontId="37" fillId="0" borderId="30" xfId="24" applyFont="1" applyBorder="1" applyAlignment="1">
      <alignment horizontal="justify"/>
      <protection/>
    </xf>
    <xf numFmtId="0" fontId="30" fillId="0" borderId="30" xfId="24" applyFont="1" applyBorder="1">
      <alignment/>
      <protection/>
    </xf>
    <xf numFmtId="0" fontId="38" fillId="0" borderId="30" xfId="27" applyFont="1" applyBorder="1" applyAlignment="1">
      <alignment horizontal="left" vertical="top" wrapText="1"/>
      <protection/>
    </xf>
    <xf numFmtId="0" fontId="37" fillId="0" borderId="30" xfId="28" applyFont="1" applyBorder="1" applyAlignment="1">
      <alignment horizontal="justify"/>
      <protection/>
    </xf>
    <xf numFmtId="170" fontId="30" fillId="0" borderId="30" xfId="24" applyNumberFormat="1" applyFont="1" applyBorder="1">
      <alignment/>
      <protection/>
    </xf>
    <xf numFmtId="171" fontId="30" fillId="0" borderId="30" xfId="24" applyNumberFormat="1" applyFont="1" applyBorder="1">
      <alignment/>
      <protection/>
    </xf>
    <xf numFmtId="4" fontId="30" fillId="0" borderId="30" xfId="24" applyNumberFormat="1" applyFont="1" applyBorder="1">
      <alignment/>
      <protection/>
    </xf>
    <xf numFmtId="171" fontId="30" fillId="0" borderId="0" xfId="24" applyNumberFormat="1" applyFont="1">
      <alignment/>
      <protection/>
    </xf>
    <xf numFmtId="1" fontId="30" fillId="0" borderId="30" xfId="24" applyNumberFormat="1" applyFont="1" applyBorder="1">
      <alignment/>
      <protection/>
    </xf>
    <xf numFmtId="3" fontId="30" fillId="0" borderId="30" xfId="24" applyNumberFormat="1" applyFont="1" applyBorder="1">
      <alignment/>
      <protection/>
    </xf>
    <xf numFmtId="172" fontId="30" fillId="0" borderId="30" xfId="24" applyNumberFormat="1" applyFont="1" applyBorder="1">
      <alignment/>
      <protection/>
    </xf>
    <xf numFmtId="172" fontId="30" fillId="0" borderId="0" xfId="24" applyNumberFormat="1" applyFont="1">
      <alignment/>
      <protection/>
    </xf>
    <xf numFmtId="0" fontId="37" fillId="0" borderId="31" xfId="24" applyFont="1" applyBorder="1" applyAlignment="1">
      <alignment horizontal="justify"/>
      <protection/>
    </xf>
    <xf numFmtId="0" fontId="30" fillId="0" borderId="31" xfId="24" applyFont="1" applyBorder="1">
      <alignment/>
      <protection/>
    </xf>
    <xf numFmtId="3" fontId="30" fillId="0" borderId="0" xfId="24" applyNumberFormat="1" applyFont="1">
      <alignment/>
      <protection/>
    </xf>
    <xf numFmtId="0" fontId="39" fillId="0" borderId="0" xfId="29" applyFont="1">
      <alignment/>
      <protection/>
    </xf>
    <xf numFmtId="0" fontId="39" fillId="0" borderId="0" xfId="29" applyFont="1" applyAlignment="1">
      <alignment horizontal="center"/>
      <protection/>
    </xf>
    <xf numFmtId="0" fontId="40" fillId="0" borderId="0" xfId="24" applyFont="1">
      <alignment/>
      <protection/>
    </xf>
    <xf numFmtId="0" fontId="33" fillId="3" borderId="28" xfId="24" applyFont="1" applyFill="1" applyBorder="1" applyAlignment="1">
      <alignment horizontal="center"/>
      <protection/>
    </xf>
    <xf numFmtId="0" fontId="33" fillId="3" borderId="28" xfId="24" applyFont="1" applyFill="1" applyBorder="1" applyAlignment="1">
      <alignment horizontal="left"/>
      <protection/>
    </xf>
    <xf numFmtId="0" fontId="34" fillId="3" borderId="28" xfId="27" applyFont="1" applyFill="1" applyBorder="1" applyAlignment="1">
      <alignment horizontal="center" vertical="center" wrapText="1"/>
      <protection/>
    </xf>
    <xf numFmtId="0" fontId="35" fillId="3" borderId="28" xfId="27" applyFont="1" applyFill="1" applyBorder="1" applyAlignment="1">
      <alignment horizontal="center" vertical="center" wrapText="1"/>
      <protection/>
    </xf>
    <xf numFmtId="0" fontId="35" fillId="3" borderId="28" xfId="27" applyFont="1" applyFill="1" applyBorder="1" applyAlignment="1">
      <alignment horizontal="center" vertical="top" wrapText="1"/>
      <protection/>
    </xf>
    <xf numFmtId="0" fontId="35" fillId="3" borderId="28" xfId="27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Porcentaje" xfId="22"/>
    <cellStyle name="=C:\WINNT\SYSTEM32\COMMAND.COM" xfId="23"/>
    <cellStyle name="Normal 6 5 2" xfId="24"/>
    <cellStyle name="Normal_Formatos aspecto Financiero" xfId="25"/>
    <cellStyle name="Normal 15" xfId="26"/>
    <cellStyle name="Normal 9 3 2" xfId="27"/>
    <cellStyle name="Normal 6 5 2 3" xfId="28"/>
    <cellStyle name="Normal_Formatos aspecto Financiero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48</xdr:row>
      <xdr:rowOff>142875</xdr:rowOff>
    </xdr:from>
    <xdr:to>
      <xdr:col>8</xdr:col>
      <xdr:colOff>600075</xdr:colOff>
      <xdr:row>54</xdr:row>
      <xdr:rowOff>28575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7143750" y="10077450"/>
          <a:ext cx="2047875" cy="904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Secretario de Finanzas y Administración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Tulio Samuel Pérez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1238250</xdr:colOff>
      <xdr:row>49</xdr:row>
      <xdr:rowOff>0</xdr:rowOff>
    </xdr:from>
    <xdr:to>
      <xdr:col>4</xdr:col>
      <xdr:colOff>180975</xdr:colOff>
      <xdr:row>54</xdr:row>
      <xdr:rowOff>142875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181350" y="10144125"/>
          <a:ext cx="2314575" cy="952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Subsecretario de Egresos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Lic. Eduardo Montaño Salinas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48</xdr:row>
      <xdr:rowOff>171450</xdr:rowOff>
    </xdr:from>
    <xdr:to>
      <xdr:col>1</xdr:col>
      <xdr:colOff>114300</xdr:colOff>
      <xdr:row>54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0106025"/>
          <a:ext cx="2057400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Directora General de la Unidad de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Deuda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y Financiamiento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Lic. Yomeida Jiménez Ramíre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showGridLines="0" workbookViewId="0" topLeftCell="A1">
      <selection activeCell="C70" sqref="C70"/>
    </sheetView>
  </sheetViews>
  <sheetFormatPr defaultColWidth="11.421875" defaultRowHeight="15"/>
  <cols>
    <col min="1" max="1" width="2.28125" style="0" customWidth="1"/>
    <col min="2" max="2" width="2.421875" style="0" customWidth="1"/>
    <col min="3" max="4" width="23.421875" style="0" customWidth="1"/>
    <col min="5" max="5" width="15.7109375" style="0" bestFit="1" customWidth="1"/>
    <col min="6" max="6" width="13.8515625" style="0" bestFit="1" customWidth="1"/>
    <col min="7" max="8" width="20.00390625" style="0" hidden="1" customWidth="1"/>
    <col min="9" max="10" width="22.421875" style="0" customWidth="1"/>
    <col min="11" max="12" width="13.8515625" style="0" bestFit="1" customWidth="1"/>
    <col min="13" max="13" width="2.00390625" style="0" customWidth="1"/>
    <col min="14" max="14" width="11.8515625" style="0" bestFit="1" customWidth="1"/>
    <col min="15" max="15" width="19.00390625" style="0" customWidth="1"/>
  </cols>
  <sheetData>
    <row r="1" spans="3:13" ht="15">
      <c r="C1" s="1"/>
      <c r="D1" s="272" t="s">
        <v>0</v>
      </c>
      <c r="E1" s="272"/>
      <c r="F1" s="272"/>
      <c r="G1" s="272"/>
      <c r="H1" s="272"/>
      <c r="I1" s="272"/>
      <c r="J1" s="272"/>
      <c r="K1" s="272"/>
      <c r="L1" s="1"/>
      <c r="M1" s="1"/>
    </row>
    <row r="2" spans="3:13" ht="15">
      <c r="C2" s="1"/>
      <c r="D2" s="272" t="s">
        <v>66</v>
      </c>
      <c r="E2" s="272"/>
      <c r="F2" s="272"/>
      <c r="G2" s="272"/>
      <c r="H2" s="272"/>
      <c r="I2" s="272"/>
      <c r="J2" s="272"/>
      <c r="K2" s="272"/>
      <c r="L2" s="1"/>
      <c r="M2" s="1"/>
    </row>
    <row r="3" spans="3:13" ht="15">
      <c r="C3" s="1"/>
      <c r="D3" s="272" t="s">
        <v>1</v>
      </c>
      <c r="E3" s="272"/>
      <c r="F3" s="272"/>
      <c r="G3" s="272"/>
      <c r="H3" s="272"/>
      <c r="I3" s="272"/>
      <c r="J3" s="272"/>
      <c r="K3" s="272"/>
      <c r="L3" s="1"/>
      <c r="M3" s="1"/>
    </row>
    <row r="4" spans="2:13" ht="15">
      <c r="B4" s="2"/>
      <c r="C4" s="2"/>
      <c r="D4" s="3"/>
      <c r="E4" s="3"/>
      <c r="F4" s="3"/>
      <c r="G4" s="3"/>
      <c r="H4" s="3"/>
      <c r="I4" s="3"/>
      <c r="J4" s="3"/>
      <c r="K4" s="4"/>
      <c r="L4" s="4"/>
      <c r="M4" s="4"/>
    </row>
    <row r="5" spans="2:13" ht="15">
      <c r="B5" s="2"/>
      <c r="C5" s="5" t="s">
        <v>2</v>
      </c>
      <c r="D5" s="273" t="s">
        <v>3</v>
      </c>
      <c r="E5" s="273"/>
      <c r="F5" s="273"/>
      <c r="G5" s="273"/>
      <c r="H5" s="273"/>
      <c r="I5" s="273"/>
      <c r="J5" s="273"/>
      <c r="K5" s="273"/>
      <c r="L5" s="273"/>
      <c r="M5" s="4"/>
    </row>
    <row r="6" spans="2:13" ht="15">
      <c r="B6" s="2"/>
      <c r="C6" s="2"/>
      <c r="D6" s="2"/>
      <c r="E6" s="2"/>
      <c r="F6" s="2"/>
      <c r="G6" s="3"/>
      <c r="H6" s="3"/>
      <c r="I6" s="6"/>
      <c r="J6" s="6"/>
      <c r="K6" s="4"/>
      <c r="L6" s="4"/>
      <c r="M6" s="4"/>
    </row>
    <row r="7" spans="2:13" ht="15">
      <c r="B7" s="7"/>
      <c r="C7" s="274" t="s">
        <v>4</v>
      </c>
      <c r="D7" s="274"/>
      <c r="E7" s="8">
        <v>2020</v>
      </c>
      <c r="F7" s="8">
        <v>2019</v>
      </c>
      <c r="G7" s="9"/>
      <c r="H7" s="60"/>
      <c r="I7" s="274" t="s">
        <v>4</v>
      </c>
      <c r="J7" s="274"/>
      <c r="K7" s="8">
        <v>2020</v>
      </c>
      <c r="L7" s="8">
        <v>2019</v>
      </c>
      <c r="M7" s="10"/>
    </row>
    <row r="8" spans="2:13" ht="15">
      <c r="B8" s="11"/>
      <c r="C8" s="275"/>
      <c r="D8" s="275"/>
      <c r="E8" s="12" t="s">
        <v>67</v>
      </c>
      <c r="F8" s="12" t="s">
        <v>63</v>
      </c>
      <c r="G8" s="13"/>
      <c r="H8" s="61"/>
      <c r="I8" s="275"/>
      <c r="J8" s="275"/>
      <c r="K8" s="12" t="s">
        <v>67</v>
      </c>
      <c r="L8" s="12" t="s">
        <v>63</v>
      </c>
      <c r="M8" s="14"/>
    </row>
    <row r="9" spans="2:13" ht="15">
      <c r="B9" s="15"/>
      <c r="C9" s="16"/>
      <c r="D9" s="16"/>
      <c r="E9" s="17"/>
      <c r="F9" s="17"/>
      <c r="G9" s="6"/>
      <c r="H9" s="6"/>
      <c r="I9" s="6"/>
      <c r="J9" s="6"/>
      <c r="K9" s="4"/>
      <c r="L9" s="4"/>
      <c r="M9" s="18"/>
    </row>
    <row r="10" spans="2:13" ht="15">
      <c r="B10" s="19"/>
      <c r="C10" s="276" t="s">
        <v>5</v>
      </c>
      <c r="D10" s="276"/>
      <c r="E10" s="20"/>
      <c r="F10" s="20"/>
      <c r="G10" s="21"/>
      <c r="H10" s="64"/>
      <c r="I10" s="276" t="s">
        <v>6</v>
      </c>
      <c r="J10" s="276"/>
      <c r="K10" s="20"/>
      <c r="L10" s="20"/>
      <c r="M10" s="22"/>
    </row>
    <row r="11" spans="2:13" ht="15">
      <c r="B11" s="23"/>
      <c r="C11" s="277" t="s">
        <v>7</v>
      </c>
      <c r="D11" s="277"/>
      <c r="E11" s="24">
        <f>SUM(E12:E19)</f>
        <v>688764764.66</v>
      </c>
      <c r="F11" s="24">
        <f>SUM(F12:F19)</f>
        <v>1682336543.26</v>
      </c>
      <c r="G11" s="62">
        <f>E11-F11</f>
        <v>-993571778.6</v>
      </c>
      <c r="H11" s="63">
        <f>G11/F11</f>
        <v>-0.5905903801356388</v>
      </c>
      <c r="I11" s="276" t="s">
        <v>8</v>
      </c>
      <c r="J11" s="276"/>
      <c r="K11" s="24">
        <f>SUM(K12:K14)</f>
        <v>3751791367.91</v>
      </c>
      <c r="L11" s="24">
        <f>SUM(L12:L14)</f>
        <v>8790428759.86</v>
      </c>
      <c r="M11" s="25"/>
    </row>
    <row r="12" spans="2:15" ht="15">
      <c r="B12" s="26"/>
      <c r="C12" s="278" t="s">
        <v>9</v>
      </c>
      <c r="D12" s="278"/>
      <c r="E12" s="51">
        <v>533165492.64</v>
      </c>
      <c r="F12" s="51">
        <v>1249468999</v>
      </c>
      <c r="G12" s="62">
        <f>E12-F12</f>
        <v>-716303506.36</v>
      </c>
      <c r="H12" s="63">
        <f>G12/F12</f>
        <v>-0.5732863375828343</v>
      </c>
      <c r="I12" s="278" t="s">
        <v>10</v>
      </c>
      <c r="J12" s="278"/>
      <c r="K12" s="51">
        <v>2981726263.6</v>
      </c>
      <c r="L12" s="51">
        <v>6570168693.16</v>
      </c>
      <c r="M12" s="25"/>
      <c r="O12" s="58"/>
    </row>
    <row r="13" spans="2:15" ht="15">
      <c r="B13" s="26"/>
      <c r="C13" s="278" t="s">
        <v>11</v>
      </c>
      <c r="D13" s="278"/>
      <c r="E13" s="51"/>
      <c r="F13" s="51"/>
      <c r="G13" s="21">
        <f aca="true" t="shared" si="0" ref="G13:G17">E13-F13</f>
        <v>0</v>
      </c>
      <c r="H13" s="21"/>
      <c r="I13" s="278" t="s">
        <v>12</v>
      </c>
      <c r="J13" s="278"/>
      <c r="K13" s="51">
        <v>221157673.43</v>
      </c>
      <c r="L13" s="51">
        <v>561357932.26</v>
      </c>
      <c r="M13" s="25"/>
      <c r="O13" s="58"/>
    </row>
    <row r="14" spans="2:15" ht="15">
      <c r="B14" s="26"/>
      <c r="C14" s="278" t="s">
        <v>13</v>
      </c>
      <c r="D14" s="278"/>
      <c r="E14" s="51"/>
      <c r="F14" s="51"/>
      <c r="G14" s="21">
        <f t="shared" si="0"/>
        <v>0</v>
      </c>
      <c r="H14" s="21"/>
      <c r="I14" s="278" t="s">
        <v>14</v>
      </c>
      <c r="J14" s="278"/>
      <c r="K14" s="51">
        <v>548907430.88</v>
      </c>
      <c r="L14" s="51">
        <v>1658902134.44</v>
      </c>
      <c r="M14" s="25"/>
      <c r="O14" s="58"/>
    </row>
    <row r="15" spans="2:13" ht="15">
      <c r="B15" s="26"/>
      <c r="C15" s="278" t="s">
        <v>15</v>
      </c>
      <c r="D15" s="278"/>
      <c r="E15" s="51">
        <v>147661434.85</v>
      </c>
      <c r="F15" s="51">
        <v>391473906.66</v>
      </c>
      <c r="G15" s="21">
        <f t="shared" si="0"/>
        <v>-243812471.81000003</v>
      </c>
      <c r="H15" s="63">
        <f aca="true" t="shared" si="1" ref="H15:H17">G15/F15</f>
        <v>-0.6228064442153336</v>
      </c>
      <c r="I15" s="28"/>
      <c r="J15" s="29"/>
      <c r="K15" s="30"/>
      <c r="L15" s="30"/>
      <c r="M15" s="25"/>
    </row>
    <row r="16" spans="2:13" ht="15">
      <c r="B16" s="26"/>
      <c r="C16" s="278" t="s">
        <v>16</v>
      </c>
      <c r="D16" s="278"/>
      <c r="E16" s="51">
        <v>5685106.62</v>
      </c>
      <c r="F16" s="51">
        <v>30814740.11</v>
      </c>
      <c r="G16" s="21">
        <f t="shared" si="0"/>
        <v>-25129633.49</v>
      </c>
      <c r="H16" s="63">
        <f t="shared" si="1"/>
        <v>-0.8155069100143061</v>
      </c>
      <c r="I16" s="276" t="s">
        <v>17</v>
      </c>
      <c r="J16" s="276"/>
      <c r="K16" s="24">
        <f>SUM(K17:K25)</f>
        <v>20344097331.659996</v>
      </c>
      <c r="L16" s="24">
        <f>SUM(L17:L25)</f>
        <v>41712841399.58</v>
      </c>
      <c r="M16" s="25"/>
    </row>
    <row r="17" spans="2:15" ht="15">
      <c r="B17" s="26"/>
      <c r="C17" s="278" t="s">
        <v>18</v>
      </c>
      <c r="D17" s="278"/>
      <c r="E17" s="51">
        <v>2252730.55</v>
      </c>
      <c r="F17" s="51">
        <v>10578897.49</v>
      </c>
      <c r="G17" s="21">
        <f t="shared" si="0"/>
        <v>-8326166.94</v>
      </c>
      <c r="H17" s="63">
        <f t="shared" si="1"/>
        <v>-0.7870543171318697</v>
      </c>
      <c r="I17" s="278" t="s">
        <v>19</v>
      </c>
      <c r="J17" s="278"/>
      <c r="K17" s="51">
        <v>20210263067.78</v>
      </c>
      <c r="L17" s="51">
        <v>41172751015.54</v>
      </c>
      <c r="M17" s="25"/>
      <c r="O17" s="58"/>
    </row>
    <row r="18" spans="2:15" ht="15">
      <c r="B18" s="26"/>
      <c r="C18" s="278" t="s">
        <v>20</v>
      </c>
      <c r="D18" s="278"/>
      <c r="E18" s="51"/>
      <c r="F18" s="51"/>
      <c r="G18" s="21"/>
      <c r="H18" s="21"/>
      <c r="I18" s="278" t="s">
        <v>21</v>
      </c>
      <c r="J18" s="278"/>
      <c r="K18" s="51">
        <v>33108869</v>
      </c>
      <c r="L18" s="51">
        <v>135184503.13</v>
      </c>
      <c r="M18" s="25"/>
      <c r="O18" s="58"/>
    </row>
    <row r="19" spans="2:15" ht="15">
      <c r="B19" s="26"/>
      <c r="C19" s="278" t="s">
        <v>22</v>
      </c>
      <c r="D19" s="278"/>
      <c r="E19" s="51"/>
      <c r="F19" s="51"/>
      <c r="G19" s="21"/>
      <c r="H19" s="21"/>
      <c r="I19" s="278" t="s">
        <v>23</v>
      </c>
      <c r="J19" s="278"/>
      <c r="K19" s="51">
        <v>7838714.6</v>
      </c>
      <c r="L19" s="51">
        <v>169598128.16</v>
      </c>
      <c r="M19" s="25"/>
      <c r="O19" s="58"/>
    </row>
    <row r="20" spans="2:15" ht="15">
      <c r="B20" s="26"/>
      <c r="C20" s="278"/>
      <c r="D20" s="278"/>
      <c r="E20" s="27"/>
      <c r="F20" s="27"/>
      <c r="G20" s="21"/>
      <c r="H20" s="21"/>
      <c r="I20" s="278" t="s">
        <v>24</v>
      </c>
      <c r="J20" s="278"/>
      <c r="K20" s="51">
        <v>92886680.28</v>
      </c>
      <c r="L20" s="51">
        <v>229207752.75</v>
      </c>
      <c r="M20" s="25"/>
      <c r="O20" s="58"/>
    </row>
    <row r="21" spans="2:13" ht="15">
      <c r="B21" s="26"/>
      <c r="C21" s="278"/>
      <c r="D21" s="278"/>
      <c r="E21" s="27"/>
      <c r="F21" s="27"/>
      <c r="G21" s="21"/>
      <c r="H21" s="21"/>
      <c r="I21" s="278" t="s">
        <v>25</v>
      </c>
      <c r="J21" s="278"/>
      <c r="K21" s="51"/>
      <c r="L21" s="51"/>
      <c r="M21" s="25"/>
    </row>
    <row r="22" spans="2:13" ht="15">
      <c r="B22" s="23"/>
      <c r="C22" s="28"/>
      <c r="D22" s="29"/>
      <c r="E22" s="30"/>
      <c r="F22" s="30"/>
      <c r="G22" s="21"/>
      <c r="H22" s="21"/>
      <c r="I22" s="278" t="s">
        <v>26</v>
      </c>
      <c r="J22" s="278"/>
      <c r="K22" s="51"/>
      <c r="L22" s="51"/>
      <c r="M22" s="25"/>
    </row>
    <row r="23" spans="2:13" ht="15" customHeight="1">
      <c r="B23" s="23"/>
      <c r="C23" s="277" t="s">
        <v>27</v>
      </c>
      <c r="D23" s="277"/>
      <c r="E23" s="24">
        <f>SUM(E25:E26)</f>
        <v>34266966035.74</v>
      </c>
      <c r="F23" s="24">
        <f>SUM(F25:F26)</f>
        <v>64701732187.94</v>
      </c>
      <c r="G23" s="21">
        <f aca="true" t="shared" si="2" ref="G23">E23-F23</f>
        <v>-30434766152.2</v>
      </c>
      <c r="H23" s="21">
        <f aca="true" t="shared" si="3" ref="H23">G23/F23</f>
        <v>-0.4703856469220286</v>
      </c>
      <c r="I23" s="278" t="s">
        <v>28</v>
      </c>
      <c r="J23" s="278"/>
      <c r="K23" s="51"/>
      <c r="L23" s="51"/>
      <c r="M23" s="25"/>
    </row>
    <row r="24" spans="2:13" ht="15">
      <c r="B24" s="23"/>
      <c r="C24" s="277"/>
      <c r="D24" s="277"/>
      <c r="E24" s="24"/>
      <c r="F24" s="24"/>
      <c r="G24" s="21"/>
      <c r="H24" s="21"/>
      <c r="I24" s="278" t="s">
        <v>29</v>
      </c>
      <c r="J24" s="278"/>
      <c r="K24" s="51"/>
      <c r="L24" s="51">
        <v>6100000</v>
      </c>
      <c r="M24" s="25"/>
    </row>
    <row r="25" spans="2:13" ht="15" customHeight="1">
      <c r="B25" s="26"/>
      <c r="C25" s="278" t="s">
        <v>30</v>
      </c>
      <c r="D25" s="278"/>
      <c r="E25" s="52">
        <v>34266966035.74</v>
      </c>
      <c r="F25" s="52">
        <v>64701732187.94</v>
      </c>
      <c r="G25" s="21">
        <f aca="true" t="shared" si="4" ref="G25">E25-F25</f>
        <v>-30434766152.2</v>
      </c>
      <c r="H25" s="21">
        <f aca="true" t="shared" si="5" ref="H25">G25/F25</f>
        <v>-0.4703856469220286</v>
      </c>
      <c r="I25" s="278" t="s">
        <v>31</v>
      </c>
      <c r="J25" s="278"/>
      <c r="K25" s="51"/>
      <c r="L25" s="51"/>
      <c r="M25" s="25"/>
    </row>
    <row r="26" spans="2:13" ht="15" customHeight="1">
      <c r="B26" s="26"/>
      <c r="C26" s="278" t="s">
        <v>32</v>
      </c>
      <c r="D26" s="278"/>
      <c r="E26" s="51"/>
      <c r="F26" s="51">
        <v>0</v>
      </c>
      <c r="G26" s="21"/>
      <c r="H26" s="21"/>
      <c r="M26" s="25"/>
    </row>
    <row r="27" spans="2:13" ht="15">
      <c r="B27" s="23"/>
      <c r="C27" s="28"/>
      <c r="D27" s="29"/>
      <c r="E27" s="30"/>
      <c r="F27" s="30"/>
      <c r="M27" s="25"/>
    </row>
    <row r="28" spans="2:13" ht="15">
      <c r="B28" s="26"/>
      <c r="C28" s="277" t="s">
        <v>33</v>
      </c>
      <c r="D28" s="277"/>
      <c r="E28" s="24">
        <f>SUM(E29:E34)</f>
        <v>4982393.88</v>
      </c>
      <c r="F28" s="24">
        <f>SUM(F29:F34)</f>
        <v>7091631</v>
      </c>
      <c r="I28" s="277" t="s">
        <v>30</v>
      </c>
      <c r="J28" s="277"/>
      <c r="K28" s="24">
        <f>SUM(K29:K31)</f>
        <v>8762984030.5</v>
      </c>
      <c r="L28" s="24">
        <f>SUM(L29:L31)</f>
        <v>13850429000</v>
      </c>
      <c r="M28" s="25"/>
    </row>
    <row r="29" spans="2:15" ht="15">
      <c r="B29" s="26"/>
      <c r="C29" s="278" t="s">
        <v>34</v>
      </c>
      <c r="D29" s="278"/>
      <c r="E29" s="51"/>
      <c r="F29" s="51"/>
      <c r="G29" s="21"/>
      <c r="H29" s="21"/>
      <c r="I29" s="278" t="s">
        <v>35</v>
      </c>
      <c r="J29" s="278"/>
      <c r="K29" s="51">
        <v>2570879408.75</v>
      </c>
      <c r="L29" s="51">
        <v>5208489741.7</v>
      </c>
      <c r="M29" s="25"/>
      <c r="O29" s="58"/>
    </row>
    <row r="30" spans="2:15" ht="15" customHeight="1">
      <c r="B30" s="26"/>
      <c r="C30" s="278" t="s">
        <v>36</v>
      </c>
      <c r="D30" s="278"/>
      <c r="E30" s="51"/>
      <c r="F30" s="51"/>
      <c r="G30" s="21"/>
      <c r="H30" s="21"/>
      <c r="I30" s="278" t="s">
        <v>37</v>
      </c>
      <c r="J30" s="278"/>
      <c r="K30" s="51">
        <v>6086735994.45</v>
      </c>
      <c r="L30" s="51">
        <v>8477956884</v>
      </c>
      <c r="M30" s="25"/>
      <c r="O30" s="58"/>
    </row>
    <row r="31" spans="2:15" ht="15">
      <c r="B31" s="26"/>
      <c r="C31" s="278" t="s">
        <v>38</v>
      </c>
      <c r="D31" s="278"/>
      <c r="E31" s="51"/>
      <c r="F31" s="51"/>
      <c r="G31" s="21"/>
      <c r="H31" s="21"/>
      <c r="I31" s="278" t="s">
        <v>39</v>
      </c>
      <c r="J31" s="278"/>
      <c r="K31" s="51">
        <v>105368627.3</v>
      </c>
      <c r="L31" s="51">
        <v>163982374.3</v>
      </c>
      <c r="M31" s="25"/>
      <c r="O31" s="58"/>
    </row>
    <row r="32" spans="2:13" ht="15">
      <c r="B32" s="26"/>
      <c r="C32" s="278"/>
      <c r="D32" s="278"/>
      <c r="E32" s="51"/>
      <c r="F32" s="51"/>
      <c r="G32" s="21"/>
      <c r="H32" s="21"/>
      <c r="M32" s="25"/>
    </row>
    <row r="33" spans="2:13" ht="15">
      <c r="B33" s="26"/>
      <c r="C33" s="278" t="s">
        <v>40</v>
      </c>
      <c r="D33" s="278"/>
      <c r="E33" s="51"/>
      <c r="F33" s="51"/>
      <c r="G33" s="21"/>
      <c r="H33" s="21"/>
      <c r="I33" s="277" t="s">
        <v>41</v>
      </c>
      <c r="J33" s="277"/>
      <c r="K33" s="31">
        <f>SUM(K35:K39)</f>
        <v>83754562.44</v>
      </c>
      <c r="L33" s="31">
        <f>SUM(L35:L39)</f>
        <v>192884290.26</v>
      </c>
      <c r="M33" s="25"/>
    </row>
    <row r="34" spans="2:13" ht="15">
      <c r="B34" s="26"/>
      <c r="C34" s="278" t="s">
        <v>42</v>
      </c>
      <c r="D34" s="278"/>
      <c r="E34" s="51">
        <v>4982393.88</v>
      </c>
      <c r="F34" s="51">
        <v>7091631</v>
      </c>
      <c r="G34" s="21">
        <f aca="true" t="shared" si="6" ref="G34">E34-F34</f>
        <v>-2109237.12</v>
      </c>
      <c r="H34" s="21">
        <f aca="true" t="shared" si="7" ref="H34">G34/F34</f>
        <v>-0.2974262366442924</v>
      </c>
      <c r="I34" s="277"/>
      <c r="J34" s="277"/>
      <c r="K34" s="31"/>
      <c r="L34" s="31"/>
      <c r="M34" s="25"/>
    </row>
    <row r="35" spans="2:15" ht="15">
      <c r="B35" s="26"/>
      <c r="C35" s="28"/>
      <c r="D35" s="32"/>
      <c r="E35" s="20"/>
      <c r="G35" s="21"/>
      <c r="H35" s="21"/>
      <c r="I35" s="278" t="s">
        <v>43</v>
      </c>
      <c r="J35" s="278"/>
      <c r="K35" s="51">
        <v>83754562.44</v>
      </c>
      <c r="L35" s="51">
        <v>191985485.14</v>
      </c>
      <c r="M35" s="25"/>
      <c r="O35" s="58"/>
    </row>
    <row r="36" spans="2:15" ht="15">
      <c r="B36" s="23"/>
      <c r="C36" s="28"/>
      <c r="D36" s="32"/>
      <c r="E36" s="20"/>
      <c r="F36" s="20"/>
      <c r="G36" s="21"/>
      <c r="H36" s="21"/>
      <c r="I36" s="278" t="s">
        <v>44</v>
      </c>
      <c r="J36" s="278"/>
      <c r="K36" s="51"/>
      <c r="L36" s="51"/>
      <c r="M36" s="25"/>
      <c r="O36" s="58"/>
    </row>
    <row r="37" spans="2:15" ht="15" customHeight="1">
      <c r="B37" s="33"/>
      <c r="C37" s="279" t="s">
        <v>45</v>
      </c>
      <c r="D37" s="279"/>
      <c r="E37" s="34">
        <f>E11+E23+E28</f>
        <v>34960713194.28</v>
      </c>
      <c r="F37" s="34">
        <f>F11+F23+F28</f>
        <v>66391160362.200005</v>
      </c>
      <c r="G37" s="35"/>
      <c r="H37" s="35"/>
      <c r="I37" s="278" t="s">
        <v>46</v>
      </c>
      <c r="J37" s="278"/>
      <c r="K37" s="51"/>
      <c r="L37" s="51">
        <v>898805.12</v>
      </c>
      <c r="M37" s="25"/>
      <c r="O37" s="66"/>
    </row>
    <row r="38" spans="2:13" ht="15">
      <c r="B38" s="23"/>
      <c r="C38" s="279"/>
      <c r="D38" s="279"/>
      <c r="E38" s="20"/>
      <c r="F38" s="20"/>
      <c r="G38" s="21"/>
      <c r="H38" s="21"/>
      <c r="I38" s="278" t="s">
        <v>47</v>
      </c>
      <c r="J38" s="278"/>
      <c r="K38" s="51"/>
      <c r="L38" s="51"/>
      <c r="M38" s="25"/>
    </row>
    <row r="39" spans="2:13" ht="15" customHeight="1">
      <c r="B39" s="36"/>
      <c r="C39" s="21"/>
      <c r="D39" s="21"/>
      <c r="E39" s="21"/>
      <c r="F39" s="21"/>
      <c r="G39" s="21"/>
      <c r="H39" s="21"/>
      <c r="I39" s="278" t="s">
        <v>48</v>
      </c>
      <c r="J39" s="278"/>
      <c r="K39" s="51"/>
      <c r="L39" s="51"/>
      <c r="M39" s="25"/>
    </row>
    <row r="40" spans="2:13" ht="15">
      <c r="B40" s="36"/>
      <c r="C40" s="21"/>
      <c r="D40" s="21"/>
      <c r="E40" s="63"/>
      <c r="F40" s="63"/>
      <c r="G40" s="21"/>
      <c r="H40" s="21"/>
      <c r="I40" s="28"/>
      <c r="J40" s="29"/>
      <c r="K40" s="30"/>
      <c r="L40" s="30"/>
      <c r="M40" s="25"/>
    </row>
    <row r="41" spans="2:13" ht="15">
      <c r="B41" s="36"/>
      <c r="C41" s="21"/>
      <c r="D41" s="21"/>
      <c r="E41" s="21"/>
      <c r="F41" s="21"/>
      <c r="G41" s="21"/>
      <c r="H41" s="21"/>
      <c r="I41" s="277" t="s">
        <v>49</v>
      </c>
      <c r="J41" s="277"/>
      <c r="K41" s="31">
        <f>SUM(K42:K49)</f>
        <v>138424824.28</v>
      </c>
      <c r="L41" s="31">
        <f>SUM(L42:L49)</f>
        <v>133573937.43</v>
      </c>
      <c r="M41" s="25"/>
    </row>
    <row r="42" spans="2:13" ht="15">
      <c r="B42" s="36"/>
      <c r="C42" s="21"/>
      <c r="D42" s="21"/>
      <c r="E42" s="21"/>
      <c r="F42" s="21"/>
      <c r="G42" s="21"/>
      <c r="H42" s="21"/>
      <c r="I42" s="278" t="s">
        <v>50</v>
      </c>
      <c r="J42" s="278"/>
      <c r="K42" s="51"/>
      <c r="L42" s="51"/>
      <c r="M42" s="25"/>
    </row>
    <row r="43" spans="2:13" ht="15">
      <c r="B43" s="36"/>
      <c r="C43" s="21"/>
      <c r="D43" s="21"/>
      <c r="E43" s="21"/>
      <c r="F43" s="21"/>
      <c r="G43" s="21"/>
      <c r="H43" s="21"/>
      <c r="I43" s="278"/>
      <c r="J43" s="278"/>
      <c r="K43" s="51"/>
      <c r="L43" s="51"/>
      <c r="M43" s="25"/>
    </row>
    <row r="44" spans="2:13" ht="15">
      <c r="B44" s="36"/>
      <c r="C44" s="21"/>
      <c r="D44" s="21"/>
      <c r="E44" s="21"/>
      <c r="F44" s="21"/>
      <c r="G44" s="21"/>
      <c r="H44" s="21"/>
      <c r="I44" s="278" t="s">
        <v>51</v>
      </c>
      <c r="J44" s="278"/>
      <c r="K44" s="51">
        <v>0</v>
      </c>
      <c r="L44" s="51"/>
      <c r="M44" s="25"/>
    </row>
    <row r="45" spans="2:13" ht="15" customHeight="1">
      <c r="B45" s="36"/>
      <c r="C45" s="21"/>
      <c r="D45" s="21"/>
      <c r="E45" s="21"/>
      <c r="F45" s="21"/>
      <c r="G45" s="21"/>
      <c r="H45" s="21"/>
      <c r="I45" s="278" t="s">
        <v>52</v>
      </c>
      <c r="J45" s="278"/>
      <c r="K45" s="51"/>
      <c r="L45" s="51"/>
      <c r="M45" s="25"/>
    </row>
    <row r="46" spans="2:13" ht="15" customHeight="1">
      <c r="B46" s="36"/>
      <c r="C46" s="21"/>
      <c r="D46" s="21"/>
      <c r="E46" s="21"/>
      <c r="F46" s="21"/>
      <c r="G46" s="21"/>
      <c r="H46" s="21"/>
      <c r="I46" s="278" t="s">
        <v>53</v>
      </c>
      <c r="J46" s="278"/>
      <c r="K46" s="51"/>
      <c r="L46" s="51"/>
      <c r="M46" s="25"/>
    </row>
    <row r="47" spans="2:13" ht="15" customHeight="1">
      <c r="B47" s="36"/>
      <c r="C47" s="21"/>
      <c r="D47" s="21"/>
      <c r="E47" s="21"/>
      <c r="F47" s="21"/>
      <c r="G47" s="21"/>
      <c r="H47" s="21"/>
      <c r="I47" s="278"/>
      <c r="J47" s="278"/>
      <c r="K47" s="51"/>
      <c r="L47" s="51"/>
      <c r="M47" s="25"/>
    </row>
    <row r="48" spans="2:13" ht="15">
      <c r="B48" s="36"/>
      <c r="C48" s="21"/>
      <c r="D48" s="21"/>
      <c r="E48" s="21"/>
      <c r="F48" s="21"/>
      <c r="G48" s="21"/>
      <c r="H48" s="21"/>
      <c r="I48" s="278" t="s">
        <v>54</v>
      </c>
      <c r="J48" s="278"/>
      <c r="K48" s="51"/>
      <c r="L48" s="51"/>
      <c r="M48" s="25"/>
    </row>
    <row r="49" spans="2:15" ht="15">
      <c r="B49" s="36"/>
      <c r="C49" s="21"/>
      <c r="D49" s="21"/>
      <c r="E49" s="21"/>
      <c r="F49" s="21"/>
      <c r="G49" s="21"/>
      <c r="H49" s="21"/>
      <c r="I49" s="278" t="s">
        <v>55</v>
      </c>
      <c r="J49" s="278"/>
      <c r="K49" s="51">
        <v>138424824.28</v>
      </c>
      <c r="L49" s="51">
        <v>133573937.43</v>
      </c>
      <c r="M49" s="25"/>
      <c r="O49" s="58"/>
    </row>
    <row r="50" spans="2:13" ht="15" customHeight="1">
      <c r="B50" s="36"/>
      <c r="C50" s="21"/>
      <c r="D50" s="21"/>
      <c r="E50" s="21"/>
      <c r="F50" s="21"/>
      <c r="G50" s="21"/>
      <c r="H50" s="21"/>
      <c r="I50" s="28"/>
      <c r="J50" s="29"/>
      <c r="K50" s="30"/>
      <c r="L50" s="30"/>
      <c r="M50" s="25"/>
    </row>
    <row r="51" spans="2:13" ht="15" customHeight="1">
      <c r="B51" s="36"/>
      <c r="C51" s="21"/>
      <c r="D51" s="21"/>
      <c r="E51" s="21"/>
      <c r="F51" s="21"/>
      <c r="G51" s="21"/>
      <c r="H51" s="21"/>
      <c r="I51" s="37" t="s">
        <v>56</v>
      </c>
      <c r="J51" s="37"/>
      <c r="K51" s="31">
        <f>K52</f>
        <v>0</v>
      </c>
      <c r="L51" s="31">
        <f>L52</f>
        <v>0</v>
      </c>
      <c r="M51" s="25"/>
    </row>
    <row r="52" spans="2:13" ht="15">
      <c r="B52" s="36"/>
      <c r="C52" s="21"/>
      <c r="D52" s="21"/>
      <c r="E52" s="21"/>
      <c r="F52" s="21"/>
      <c r="G52" s="21"/>
      <c r="H52" s="21"/>
      <c r="I52" s="278" t="s">
        <v>57</v>
      </c>
      <c r="J52" s="278"/>
      <c r="K52" s="27">
        <v>0</v>
      </c>
      <c r="L52" s="27">
        <v>0</v>
      </c>
      <c r="M52" s="25"/>
    </row>
    <row r="53" spans="2:13" ht="15">
      <c r="B53" s="36"/>
      <c r="C53" s="21"/>
      <c r="D53" s="21"/>
      <c r="E53" s="21"/>
      <c r="F53" s="21"/>
      <c r="G53" s="21"/>
      <c r="H53" s="21"/>
      <c r="I53" s="28"/>
      <c r="J53" s="29"/>
      <c r="K53" s="30"/>
      <c r="L53" s="30"/>
      <c r="M53" s="25"/>
    </row>
    <row r="54" spans="2:15" ht="15">
      <c r="B54" s="36"/>
      <c r="C54" s="21"/>
      <c r="D54" s="21"/>
      <c r="E54" s="21"/>
      <c r="F54" s="21"/>
      <c r="G54" s="21"/>
      <c r="H54" s="21"/>
      <c r="I54" s="279" t="s">
        <v>58</v>
      </c>
      <c r="J54" s="279"/>
      <c r="K54" s="38">
        <f>K11+K16+K28+K33+K41+K51</f>
        <v>33081052116.789993</v>
      </c>
      <c r="L54" s="38">
        <f>L11+L16+L28+L33+L41+L51</f>
        <v>64680157387.130005</v>
      </c>
      <c r="M54" s="25"/>
      <c r="N54" s="65"/>
      <c r="O54" s="66"/>
    </row>
    <row r="55" spans="2:13" ht="15" customHeight="1">
      <c r="B55" s="36"/>
      <c r="C55" s="21"/>
      <c r="D55" s="21"/>
      <c r="E55" s="21"/>
      <c r="F55" s="21"/>
      <c r="G55" s="21"/>
      <c r="H55" s="21"/>
      <c r="I55" s="39"/>
      <c r="J55" s="39"/>
      <c r="K55" s="30"/>
      <c r="L55" s="30"/>
      <c r="M55" s="25"/>
    </row>
    <row r="56" spans="2:15" ht="15">
      <c r="B56" s="36"/>
      <c r="C56" s="21"/>
      <c r="D56" s="21"/>
      <c r="E56" s="21"/>
      <c r="F56" s="21"/>
      <c r="G56" s="21"/>
      <c r="H56" s="21"/>
      <c r="I56" s="282" t="s">
        <v>59</v>
      </c>
      <c r="J56" s="282"/>
      <c r="K56" s="38">
        <f>E37-K54</f>
        <v>1879661077.4900055</v>
      </c>
      <c r="L56" s="68">
        <f>F37-L54</f>
        <v>1711002975.0699997</v>
      </c>
      <c r="M56" s="25"/>
      <c r="O56" s="67"/>
    </row>
    <row r="57" spans="2:13" ht="15">
      <c r="B57" s="36"/>
      <c r="C57" s="21"/>
      <c r="D57" s="21"/>
      <c r="E57" s="21"/>
      <c r="F57" s="21"/>
      <c r="G57" s="21"/>
      <c r="H57" s="21"/>
      <c r="M57" s="40"/>
    </row>
    <row r="58" spans="2:15" ht="15">
      <c r="B58" s="36"/>
      <c r="C58" s="21"/>
      <c r="D58" s="21"/>
      <c r="E58" s="21"/>
      <c r="F58" s="21"/>
      <c r="G58" s="21"/>
      <c r="H58" s="21"/>
      <c r="M58" s="40"/>
      <c r="O58" s="59"/>
    </row>
    <row r="59" spans="2:13" ht="15">
      <c r="B59" s="36"/>
      <c r="C59" s="21"/>
      <c r="D59" s="21"/>
      <c r="E59" s="21"/>
      <c r="F59" s="21"/>
      <c r="G59" s="21"/>
      <c r="H59" s="21"/>
      <c r="M59" s="40"/>
    </row>
    <row r="60" spans="2:13" ht="15">
      <c r="B60" s="41"/>
      <c r="C60" s="42"/>
      <c r="D60" s="42"/>
      <c r="E60" s="42"/>
      <c r="F60" s="42"/>
      <c r="G60" s="42"/>
      <c r="H60" s="42"/>
      <c r="I60" s="43"/>
      <c r="J60" s="43"/>
      <c r="K60" s="42"/>
      <c r="L60" s="42"/>
      <c r="M60" s="44"/>
    </row>
    <row r="61" spans="2:13" ht="15">
      <c r="B61" s="4"/>
      <c r="C61" s="4"/>
      <c r="D61" s="4"/>
      <c r="E61" s="4"/>
      <c r="F61" s="4"/>
      <c r="G61" s="4"/>
      <c r="H61" s="4"/>
      <c r="I61" s="6"/>
      <c r="J61" s="6"/>
      <c r="K61" s="4"/>
      <c r="L61" s="4"/>
      <c r="M61" s="4"/>
    </row>
    <row r="62" spans="3:12" ht="15">
      <c r="C62" s="280" t="s">
        <v>60</v>
      </c>
      <c r="D62" s="280"/>
      <c r="E62" s="280"/>
      <c r="F62" s="280"/>
      <c r="G62" s="280"/>
      <c r="H62" s="280"/>
      <c r="I62" s="280"/>
      <c r="J62" s="280"/>
      <c r="K62" s="280"/>
      <c r="L62" s="280"/>
    </row>
    <row r="63" spans="3:12" ht="15">
      <c r="C63" s="49"/>
      <c r="D63" s="57"/>
      <c r="E63" s="57"/>
      <c r="I63" s="57"/>
      <c r="J63" s="57"/>
      <c r="K63" s="57"/>
      <c r="L63" s="48"/>
    </row>
    <row r="64" spans="4:11" ht="15">
      <c r="D64" s="281" t="s">
        <v>64</v>
      </c>
      <c r="E64" s="281"/>
      <c r="F64" s="54"/>
      <c r="G64" s="54"/>
      <c r="H64" s="54"/>
      <c r="I64" s="281" t="s">
        <v>65</v>
      </c>
      <c r="J64" s="281"/>
      <c r="K64" s="281"/>
    </row>
    <row r="65" spans="4:11" ht="15">
      <c r="D65" s="271" t="s">
        <v>62</v>
      </c>
      <c r="E65" s="271"/>
      <c r="F65" s="55"/>
      <c r="G65" s="55"/>
      <c r="H65" s="55"/>
      <c r="I65" s="271" t="s">
        <v>61</v>
      </c>
      <c r="J65" s="271"/>
      <c r="K65" s="271"/>
    </row>
    <row r="66" spans="4:11" ht="15">
      <c r="D66" s="56"/>
      <c r="E66" s="54"/>
      <c r="F66" s="54"/>
      <c r="G66" s="54"/>
      <c r="H66" s="54"/>
      <c r="I66" s="54"/>
      <c r="J66" s="54"/>
      <c r="K66" s="54"/>
    </row>
    <row r="67" ht="15">
      <c r="D67" s="50"/>
    </row>
  </sheetData>
  <mergeCells count="69">
    <mergeCell ref="C62:L62"/>
    <mergeCell ref="D64:E64"/>
    <mergeCell ref="I64:K64"/>
    <mergeCell ref="I48:J48"/>
    <mergeCell ref="I49:J49"/>
    <mergeCell ref="I52:J52"/>
    <mergeCell ref="I54:J54"/>
    <mergeCell ref="I56:J56"/>
    <mergeCell ref="I46:J47"/>
    <mergeCell ref="I35:J35"/>
    <mergeCell ref="I36:J36"/>
    <mergeCell ref="C37:D37"/>
    <mergeCell ref="I37:J37"/>
    <mergeCell ref="C38:D38"/>
    <mergeCell ref="I38:J38"/>
    <mergeCell ref="I39:J39"/>
    <mergeCell ref="I41:J41"/>
    <mergeCell ref="I42:J43"/>
    <mergeCell ref="I44:J44"/>
    <mergeCell ref="I45:J45"/>
    <mergeCell ref="C30:D30"/>
    <mergeCell ref="I30:J30"/>
    <mergeCell ref="C31:D32"/>
    <mergeCell ref="I31:J31"/>
    <mergeCell ref="C33:D33"/>
    <mergeCell ref="I33:J34"/>
    <mergeCell ref="C34:D34"/>
    <mergeCell ref="C29:D29"/>
    <mergeCell ref="I29:J29"/>
    <mergeCell ref="C19:D21"/>
    <mergeCell ref="I19:J19"/>
    <mergeCell ref="I20:J20"/>
    <mergeCell ref="I21:J21"/>
    <mergeCell ref="I22:J22"/>
    <mergeCell ref="C23:D24"/>
    <mergeCell ref="I23:J23"/>
    <mergeCell ref="I24:J24"/>
    <mergeCell ref="C25:D25"/>
    <mergeCell ref="I25:J25"/>
    <mergeCell ref="C26:D26"/>
    <mergeCell ref="C28:D28"/>
    <mergeCell ref="I28:J28"/>
    <mergeCell ref="C15:D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D65:E65"/>
    <mergeCell ref="I65:K65"/>
    <mergeCell ref="D1:K1"/>
    <mergeCell ref="D2:K2"/>
    <mergeCell ref="D3:K3"/>
    <mergeCell ref="D5:L5"/>
    <mergeCell ref="C7:D7"/>
    <mergeCell ref="I7:J7"/>
    <mergeCell ref="C8:D8"/>
    <mergeCell ref="I8:J8"/>
    <mergeCell ref="C10:D10"/>
    <mergeCell ref="I10:J10"/>
    <mergeCell ref="C11:D11"/>
    <mergeCell ref="I11:J11"/>
    <mergeCell ref="C18:D18"/>
    <mergeCell ref="I18:J18"/>
  </mergeCells>
  <printOptions horizontalCentered="1"/>
  <pageMargins left="0" right="0" top="0.35" bottom="0.16" header="0.31" footer="0.31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showGridLines="0" workbookViewId="0" topLeftCell="K1">
      <selection activeCell="M1" sqref="M1:AA1048576"/>
    </sheetView>
  </sheetViews>
  <sheetFormatPr defaultColWidth="11.421875" defaultRowHeight="15"/>
  <cols>
    <col min="1" max="1" width="1.421875" style="0" customWidth="1"/>
    <col min="2" max="2" width="2.7109375" style="0" customWidth="1"/>
    <col min="3" max="4" width="21.8515625" style="0" customWidth="1"/>
    <col min="5" max="6" width="14.8515625" style="0" customWidth="1"/>
    <col min="8" max="9" width="21.8515625" style="0" customWidth="1"/>
    <col min="10" max="11" width="15.140625" style="0" customWidth="1"/>
    <col min="12" max="12" width="2.421875" style="0" customWidth="1"/>
  </cols>
  <sheetData>
    <row r="1" spans="1:12" ht="15">
      <c r="A1" s="72"/>
      <c r="B1" s="73"/>
      <c r="C1" s="74"/>
      <c r="D1" s="283" t="s">
        <v>68</v>
      </c>
      <c r="E1" s="283"/>
      <c r="F1" s="283"/>
      <c r="G1" s="283"/>
      <c r="H1" s="283"/>
      <c r="I1" s="283"/>
      <c r="J1" s="283"/>
      <c r="K1" s="74"/>
      <c r="L1" s="74"/>
    </row>
    <row r="2" spans="1:12" ht="15">
      <c r="A2" s="72"/>
      <c r="B2" s="73"/>
      <c r="C2" s="74"/>
      <c r="D2" s="283" t="s">
        <v>69</v>
      </c>
      <c r="E2" s="283"/>
      <c r="F2" s="283"/>
      <c r="G2" s="283"/>
      <c r="H2" s="283"/>
      <c r="I2" s="283"/>
      <c r="J2" s="283"/>
      <c r="K2" s="74"/>
      <c r="L2" s="74"/>
    </row>
    <row r="3" spans="1:12" ht="15">
      <c r="A3" s="72"/>
      <c r="B3" s="73"/>
      <c r="C3" s="75"/>
      <c r="D3" s="284" t="s">
        <v>1</v>
      </c>
      <c r="E3" s="284"/>
      <c r="F3" s="284"/>
      <c r="G3" s="284"/>
      <c r="H3" s="284"/>
      <c r="I3" s="284"/>
      <c r="J3" s="284"/>
      <c r="K3" s="75"/>
      <c r="L3" s="75"/>
    </row>
    <row r="4" spans="1:12" ht="15">
      <c r="A4" s="72"/>
      <c r="B4" s="76"/>
      <c r="C4" s="77" t="s">
        <v>2</v>
      </c>
      <c r="D4" s="273" t="s">
        <v>3</v>
      </c>
      <c r="E4" s="273"/>
      <c r="F4" s="273"/>
      <c r="G4" s="273"/>
      <c r="H4" s="273"/>
      <c r="I4" s="273"/>
      <c r="J4" s="273"/>
      <c r="K4" s="78"/>
      <c r="L4" s="79"/>
    </row>
    <row r="5" spans="1:12" ht="15">
      <c r="A5" s="72"/>
      <c r="B5" s="75"/>
      <c r="C5" s="75"/>
      <c r="D5" s="75"/>
      <c r="E5" s="75"/>
      <c r="F5" s="75"/>
      <c r="G5" s="80"/>
      <c r="H5" s="75"/>
      <c r="I5" s="75"/>
      <c r="J5" s="75"/>
      <c r="K5" s="75"/>
      <c r="L5" s="73"/>
    </row>
    <row r="6" spans="1:12" ht="15">
      <c r="A6" s="72"/>
      <c r="B6" s="285"/>
      <c r="C6" s="287" t="s">
        <v>70</v>
      </c>
      <c r="D6" s="287"/>
      <c r="E6" s="81" t="s">
        <v>67</v>
      </c>
      <c r="F6" s="82" t="s">
        <v>63</v>
      </c>
      <c r="G6" s="289"/>
      <c r="H6" s="287" t="s">
        <v>70</v>
      </c>
      <c r="I6" s="287"/>
      <c r="J6" s="81" t="s">
        <v>67</v>
      </c>
      <c r="K6" s="82" t="s">
        <v>63</v>
      </c>
      <c r="L6" s="83"/>
    </row>
    <row r="7" spans="1:12" ht="15">
      <c r="A7" s="72"/>
      <c r="B7" s="286"/>
      <c r="C7" s="288"/>
      <c r="D7" s="288"/>
      <c r="E7" s="84">
        <v>2020</v>
      </c>
      <c r="F7" s="84">
        <v>2019</v>
      </c>
      <c r="G7" s="290"/>
      <c r="H7" s="288"/>
      <c r="I7" s="288"/>
      <c r="J7" s="84">
        <v>2020</v>
      </c>
      <c r="K7" s="84">
        <v>2019</v>
      </c>
      <c r="L7" s="85"/>
    </row>
    <row r="8" spans="1:12" ht="15">
      <c r="A8" s="72"/>
      <c r="B8" s="86"/>
      <c r="C8" s="75"/>
      <c r="D8" s="75"/>
      <c r="E8" s="75"/>
      <c r="F8" s="75"/>
      <c r="G8" s="80"/>
      <c r="H8" s="75"/>
      <c r="I8" s="75"/>
      <c r="J8" s="75"/>
      <c r="K8" s="75"/>
      <c r="L8" s="87"/>
    </row>
    <row r="9" spans="1:12" ht="15">
      <c r="A9" s="72"/>
      <c r="B9" s="88"/>
      <c r="C9" s="291" t="s">
        <v>71</v>
      </c>
      <c r="D9" s="291"/>
      <c r="E9" s="89"/>
      <c r="F9" s="90"/>
      <c r="G9" s="91"/>
      <c r="H9" s="291" t="s">
        <v>72</v>
      </c>
      <c r="I9" s="291"/>
      <c r="J9" s="92"/>
      <c r="K9" s="92"/>
      <c r="L9" s="87"/>
    </row>
    <row r="10" spans="1:12" ht="15">
      <c r="A10" s="72"/>
      <c r="B10" s="88"/>
      <c r="C10" s="93"/>
      <c r="D10" s="92"/>
      <c r="E10" s="94"/>
      <c r="F10" s="94"/>
      <c r="G10" s="91"/>
      <c r="H10" s="93"/>
      <c r="I10" s="92"/>
      <c r="J10" s="95"/>
      <c r="K10" s="95"/>
      <c r="L10" s="87"/>
    </row>
    <row r="11" spans="1:12" ht="15">
      <c r="A11" s="72"/>
      <c r="B11" s="88"/>
      <c r="C11" s="292" t="s">
        <v>73</v>
      </c>
      <c r="D11" s="292"/>
      <c r="E11" s="94"/>
      <c r="F11" s="94"/>
      <c r="G11" s="91"/>
      <c r="H11" s="292" t="s">
        <v>74</v>
      </c>
      <c r="I11" s="292"/>
      <c r="J11" s="94"/>
      <c r="K11" s="94"/>
      <c r="L11" s="87"/>
    </row>
    <row r="12" spans="1:12" ht="15">
      <c r="A12" s="72"/>
      <c r="B12" s="88"/>
      <c r="C12" s="96"/>
      <c r="D12" s="97"/>
      <c r="E12" s="94"/>
      <c r="F12" s="94"/>
      <c r="G12" s="91"/>
      <c r="H12" s="96"/>
      <c r="I12" s="97"/>
      <c r="J12" s="94"/>
      <c r="K12" s="94"/>
      <c r="L12" s="87"/>
    </row>
    <row r="13" spans="1:12" ht="15">
      <c r="A13" s="72"/>
      <c r="B13" s="88"/>
      <c r="C13" s="293" t="s">
        <v>75</v>
      </c>
      <c r="D13" s="293"/>
      <c r="E13" s="52">
        <v>8772882388.23</v>
      </c>
      <c r="F13" s="52">
        <v>6984967028.36</v>
      </c>
      <c r="G13" s="91"/>
      <c r="H13" s="293" t="s">
        <v>76</v>
      </c>
      <c r="I13" s="293"/>
      <c r="J13" s="52">
        <v>7788247019.61</v>
      </c>
      <c r="K13" s="52">
        <v>7762336983.25</v>
      </c>
      <c r="L13" s="87"/>
    </row>
    <row r="14" spans="1:12" ht="15">
      <c r="A14" s="72"/>
      <c r="B14" s="88"/>
      <c r="C14" s="293" t="s">
        <v>77</v>
      </c>
      <c r="D14" s="293"/>
      <c r="E14" s="52">
        <v>4577065841.89</v>
      </c>
      <c r="F14" s="52">
        <v>4321451882.49</v>
      </c>
      <c r="G14" s="91"/>
      <c r="H14" s="293" t="s">
        <v>78</v>
      </c>
      <c r="I14" s="293"/>
      <c r="J14" s="52">
        <v>1816765.35</v>
      </c>
      <c r="K14" s="52">
        <v>1816765.35</v>
      </c>
      <c r="L14" s="87"/>
    </row>
    <row r="15" spans="1:12" ht="15">
      <c r="A15" s="72"/>
      <c r="B15" s="88"/>
      <c r="C15" s="293" t="s">
        <v>79</v>
      </c>
      <c r="D15" s="293"/>
      <c r="E15" s="52"/>
      <c r="F15" s="52"/>
      <c r="G15" s="91"/>
      <c r="H15" s="293" t="s">
        <v>80</v>
      </c>
      <c r="I15" s="293"/>
      <c r="J15" s="52">
        <v>89137849.97</v>
      </c>
      <c r="K15" s="52">
        <v>0</v>
      </c>
      <c r="L15" s="87"/>
    </row>
    <row r="16" spans="1:12" ht="15">
      <c r="A16" s="72"/>
      <c r="B16" s="88"/>
      <c r="C16" s="293" t="s">
        <v>81</v>
      </c>
      <c r="D16" s="293"/>
      <c r="E16" s="52"/>
      <c r="F16" s="52"/>
      <c r="G16" s="91"/>
      <c r="H16" s="293" t="s">
        <v>82</v>
      </c>
      <c r="I16" s="293"/>
      <c r="J16" s="52"/>
      <c r="K16" s="52"/>
      <c r="L16" s="87"/>
    </row>
    <row r="17" spans="1:12" ht="15">
      <c r="A17" s="72"/>
      <c r="B17" s="88"/>
      <c r="C17" s="293" t="s">
        <v>83</v>
      </c>
      <c r="D17" s="293"/>
      <c r="E17" s="52"/>
      <c r="F17" s="52"/>
      <c r="G17" s="91"/>
      <c r="H17" s="293" t="s">
        <v>84</v>
      </c>
      <c r="I17" s="293"/>
      <c r="J17" s="52"/>
      <c r="K17" s="52"/>
      <c r="L17" s="87"/>
    </row>
    <row r="18" spans="1:12" ht="15" customHeight="1">
      <c r="A18" s="72"/>
      <c r="B18" s="88"/>
      <c r="C18" s="293" t="s">
        <v>85</v>
      </c>
      <c r="D18" s="293"/>
      <c r="E18" s="52">
        <v>-69412839.06</v>
      </c>
      <c r="F18" s="52">
        <v>-69412839.06</v>
      </c>
      <c r="G18" s="91"/>
      <c r="H18" s="293" t="s">
        <v>86</v>
      </c>
      <c r="I18" s="293"/>
      <c r="J18" s="52">
        <v>201007073.67</v>
      </c>
      <c r="K18" s="52">
        <v>120227671.95</v>
      </c>
      <c r="L18" s="87"/>
    </row>
    <row r="19" spans="1:12" ht="15">
      <c r="A19" s="72"/>
      <c r="B19" s="88"/>
      <c r="C19" s="293"/>
      <c r="D19" s="293"/>
      <c r="E19" s="52"/>
      <c r="F19" s="52"/>
      <c r="G19" s="91"/>
      <c r="H19" s="293"/>
      <c r="I19" s="293"/>
      <c r="J19" s="52"/>
      <c r="K19" s="52"/>
      <c r="L19" s="87"/>
    </row>
    <row r="20" spans="1:12" ht="15">
      <c r="A20" s="72"/>
      <c r="B20" s="88"/>
      <c r="C20" s="293" t="s">
        <v>87</v>
      </c>
      <c r="D20" s="293"/>
      <c r="E20" s="52"/>
      <c r="F20" s="52"/>
      <c r="G20" s="91"/>
      <c r="H20" s="293" t="s">
        <v>88</v>
      </c>
      <c r="I20" s="293"/>
      <c r="J20" s="52"/>
      <c r="K20" s="52">
        <v>0</v>
      </c>
      <c r="L20" s="87"/>
    </row>
    <row r="21" spans="1:12" ht="15">
      <c r="A21" s="72"/>
      <c r="B21" s="88"/>
      <c r="C21" s="98"/>
      <c r="D21" s="99"/>
      <c r="E21" s="100"/>
      <c r="F21" s="100"/>
      <c r="G21" s="91"/>
      <c r="H21" s="293" t="s">
        <v>89</v>
      </c>
      <c r="I21" s="293"/>
      <c r="J21" s="52">
        <v>3643159705.74</v>
      </c>
      <c r="K21" s="52">
        <v>2703939192.58</v>
      </c>
      <c r="L21" s="87"/>
    </row>
    <row r="22" spans="1:12" ht="15">
      <c r="A22" s="72"/>
      <c r="B22" s="101"/>
      <c r="C22" s="292" t="s">
        <v>90</v>
      </c>
      <c r="D22" s="292"/>
      <c r="E22" s="95">
        <f>SUM(E13:E21)</f>
        <v>13280535391.06</v>
      </c>
      <c r="F22" s="95">
        <f>SUM(F13:F21)</f>
        <v>11237006071.789999</v>
      </c>
      <c r="G22" s="102"/>
      <c r="H22" s="93"/>
      <c r="I22" s="92"/>
      <c r="J22" s="103"/>
      <c r="K22" s="103"/>
      <c r="L22" s="87"/>
    </row>
    <row r="23" spans="1:12" ht="15">
      <c r="A23" s="72"/>
      <c r="B23" s="101"/>
      <c r="C23" s="93"/>
      <c r="D23" s="104"/>
      <c r="E23" s="103"/>
      <c r="F23" s="103"/>
      <c r="G23" s="102"/>
      <c r="H23" s="292" t="s">
        <v>91</v>
      </c>
      <c r="I23" s="292"/>
      <c r="J23" s="95">
        <f>SUM(J13:J22)</f>
        <v>11723368414.34</v>
      </c>
      <c r="K23" s="95">
        <f>SUM(K13:K22)</f>
        <v>10588320613.130001</v>
      </c>
      <c r="L23" s="87"/>
    </row>
    <row r="24" spans="1:12" ht="15">
      <c r="A24" s="72"/>
      <c r="B24" s="88"/>
      <c r="C24" s="98"/>
      <c r="D24" s="98"/>
      <c r="E24" s="100"/>
      <c r="F24" s="100"/>
      <c r="G24" s="91"/>
      <c r="H24" s="105"/>
      <c r="I24" s="99"/>
      <c r="J24" s="100"/>
      <c r="K24" s="100"/>
      <c r="L24" s="87"/>
    </row>
    <row r="25" spans="1:12" ht="15">
      <c r="A25" s="72"/>
      <c r="B25" s="88"/>
      <c r="C25" s="292" t="s">
        <v>92</v>
      </c>
      <c r="D25" s="292"/>
      <c r="E25" s="94"/>
      <c r="F25" s="94"/>
      <c r="G25" s="91"/>
      <c r="H25" s="292" t="s">
        <v>93</v>
      </c>
      <c r="I25" s="292"/>
      <c r="J25" s="94"/>
      <c r="K25" s="94"/>
      <c r="L25" s="87"/>
    </row>
    <row r="26" spans="1:12" ht="15">
      <c r="A26" s="72"/>
      <c r="B26" s="88"/>
      <c r="C26" s="98"/>
      <c r="D26" s="98"/>
      <c r="E26" s="100"/>
      <c r="F26" s="100"/>
      <c r="G26" s="91"/>
      <c r="H26" s="98"/>
      <c r="I26" s="99"/>
      <c r="J26" s="100"/>
      <c r="K26" s="100"/>
      <c r="L26" s="87"/>
    </row>
    <row r="27" spans="1:12" ht="15">
      <c r="A27" s="72"/>
      <c r="B27" s="88"/>
      <c r="C27" s="293" t="s">
        <v>94</v>
      </c>
      <c r="D27" s="293"/>
      <c r="E27" s="52">
        <v>202154551</v>
      </c>
      <c r="F27" s="52">
        <v>202154551</v>
      </c>
      <c r="G27" s="91"/>
      <c r="H27" s="293" t="s">
        <v>95</v>
      </c>
      <c r="I27" s="293"/>
      <c r="J27" s="52"/>
      <c r="K27" s="52">
        <v>0</v>
      </c>
      <c r="L27" s="87"/>
    </row>
    <row r="28" spans="1:12" ht="15" customHeight="1">
      <c r="A28" s="72"/>
      <c r="B28" s="88"/>
      <c r="C28" s="293" t="s">
        <v>96</v>
      </c>
      <c r="D28" s="293"/>
      <c r="F28" s="52"/>
      <c r="G28" s="91"/>
      <c r="H28" s="293" t="s">
        <v>97</v>
      </c>
      <c r="I28" s="293"/>
      <c r="J28" s="52"/>
      <c r="K28" s="52">
        <v>0</v>
      </c>
      <c r="L28" s="87"/>
    </row>
    <row r="29" spans="1:12" ht="15">
      <c r="A29" s="72"/>
      <c r="B29" s="88"/>
      <c r="C29" s="293"/>
      <c r="D29" s="293"/>
      <c r="F29" s="52"/>
      <c r="G29" s="91"/>
      <c r="H29" s="293" t="s">
        <v>98</v>
      </c>
      <c r="I29" s="293"/>
      <c r="J29" s="52">
        <v>1964993254.64</v>
      </c>
      <c r="K29" s="52">
        <v>2139449992.22</v>
      </c>
      <c r="L29" s="87"/>
    </row>
    <row r="30" spans="1:12" ht="15" customHeight="1">
      <c r="A30" s="72"/>
      <c r="B30" s="88"/>
      <c r="C30" s="293" t="s">
        <v>99</v>
      </c>
      <c r="D30" s="293"/>
      <c r="E30" s="52">
        <v>20763926437.98</v>
      </c>
      <c r="F30" s="52">
        <v>20435968806.3</v>
      </c>
      <c r="G30" s="91"/>
      <c r="H30" s="293" t="s">
        <v>100</v>
      </c>
      <c r="I30" s="293"/>
      <c r="J30" s="52"/>
      <c r="K30" s="52">
        <v>0</v>
      </c>
      <c r="L30" s="87"/>
    </row>
    <row r="31" spans="1:12" ht="15">
      <c r="A31" s="72"/>
      <c r="B31" s="88"/>
      <c r="C31" s="293"/>
      <c r="D31" s="293"/>
      <c r="F31" s="52"/>
      <c r="G31" s="91"/>
      <c r="H31" s="293" t="s">
        <v>101</v>
      </c>
      <c r="I31" s="293"/>
      <c r="J31" s="52"/>
      <c r="K31" s="52">
        <v>0</v>
      </c>
      <c r="L31" s="87"/>
    </row>
    <row r="32" spans="1:12" ht="15">
      <c r="A32" s="72"/>
      <c r="B32" s="88"/>
      <c r="C32" s="293" t="s">
        <v>102</v>
      </c>
      <c r="D32" s="293"/>
      <c r="E32" s="52">
        <v>2488889293.24</v>
      </c>
      <c r="F32" s="52">
        <v>2483692557.87</v>
      </c>
      <c r="G32" s="91"/>
      <c r="H32" s="293"/>
      <c r="I32" s="293"/>
      <c r="J32" s="52"/>
      <c r="K32" s="52"/>
      <c r="L32" s="87"/>
    </row>
    <row r="33" spans="1:12" ht="15" customHeight="1">
      <c r="A33" s="72"/>
      <c r="B33" s="88"/>
      <c r="C33" s="293" t="s">
        <v>103</v>
      </c>
      <c r="D33" s="293"/>
      <c r="E33" s="52">
        <v>49317190.66</v>
      </c>
      <c r="F33" s="52">
        <v>49317190.66</v>
      </c>
      <c r="G33" s="91"/>
      <c r="H33" s="293" t="s">
        <v>104</v>
      </c>
      <c r="I33" s="293"/>
      <c r="J33" s="52"/>
      <c r="K33" s="52">
        <v>0</v>
      </c>
      <c r="L33" s="87"/>
    </row>
    <row r="34" spans="1:12" ht="15" customHeight="1">
      <c r="A34" s="72"/>
      <c r="B34" s="88"/>
      <c r="C34" s="293" t="s">
        <v>105</v>
      </c>
      <c r="D34" s="293"/>
      <c r="E34" s="52"/>
      <c r="F34" s="52"/>
      <c r="G34" s="91"/>
      <c r="L34" s="87"/>
    </row>
    <row r="35" spans="1:12" ht="15">
      <c r="A35" s="72"/>
      <c r="B35" s="88"/>
      <c r="C35" s="293"/>
      <c r="D35" s="293"/>
      <c r="E35" s="52"/>
      <c r="F35" s="52"/>
      <c r="G35" s="91"/>
      <c r="H35" s="292" t="s">
        <v>106</v>
      </c>
      <c r="I35" s="292"/>
      <c r="J35" s="106">
        <f>SUM(J27:J34)</f>
        <v>1964993254.64</v>
      </c>
      <c r="K35" s="106">
        <f>SUM(K27:K34)</f>
        <v>2139449992.22</v>
      </c>
      <c r="L35" s="87"/>
    </row>
    <row r="36" spans="1:12" ht="15">
      <c r="A36" s="72"/>
      <c r="B36" s="88"/>
      <c r="C36" s="293" t="s">
        <v>107</v>
      </c>
      <c r="D36" s="293"/>
      <c r="E36" s="52">
        <v>481609011.44</v>
      </c>
      <c r="F36" s="52">
        <v>480709011.44</v>
      </c>
      <c r="G36" s="91"/>
      <c r="H36" s="98"/>
      <c r="I36" s="99"/>
      <c r="J36" s="103"/>
      <c r="K36" s="103"/>
      <c r="L36" s="87"/>
    </row>
    <row r="37" spans="1:12" ht="15" customHeight="1">
      <c r="A37" s="72"/>
      <c r="B37" s="88"/>
      <c r="C37" s="293" t="s">
        <v>108</v>
      </c>
      <c r="D37" s="293"/>
      <c r="F37" s="52"/>
      <c r="G37" s="91"/>
      <c r="H37" s="292" t="s">
        <v>109</v>
      </c>
      <c r="I37" s="292"/>
      <c r="J37" s="106">
        <f>SUM(J23,J35)</f>
        <v>13688361668.98</v>
      </c>
      <c r="K37" s="106">
        <f>SUM(K23,K35)</f>
        <v>12727770605.35</v>
      </c>
      <c r="L37" s="87"/>
    </row>
    <row r="38" spans="1:12" ht="15">
      <c r="A38" s="72"/>
      <c r="B38" s="88"/>
      <c r="C38" s="293"/>
      <c r="D38" s="293"/>
      <c r="F38" s="52"/>
      <c r="G38" s="91"/>
      <c r="H38" s="107"/>
      <c r="I38" s="107"/>
      <c r="J38" s="95"/>
      <c r="K38" s="95"/>
      <c r="L38" s="87"/>
    </row>
    <row r="39" spans="1:12" ht="15">
      <c r="A39" s="72"/>
      <c r="B39" s="88"/>
      <c r="C39" s="293" t="s">
        <v>110</v>
      </c>
      <c r="D39" s="293"/>
      <c r="F39" s="52"/>
      <c r="G39" s="91"/>
      <c r="H39" s="291" t="s">
        <v>111</v>
      </c>
      <c r="I39" s="291"/>
      <c r="J39" s="100"/>
      <c r="K39" s="100"/>
      <c r="L39" s="87"/>
    </row>
    <row r="40" spans="1:12" ht="15">
      <c r="A40" s="72"/>
      <c r="B40" s="88"/>
      <c r="C40" s="98"/>
      <c r="D40" s="99"/>
      <c r="E40" s="100"/>
      <c r="F40" s="100"/>
      <c r="G40" s="91"/>
      <c r="L40" s="87"/>
    </row>
    <row r="41" spans="1:12" ht="15">
      <c r="A41" s="72"/>
      <c r="B41" s="101"/>
      <c r="C41" s="292" t="s">
        <v>112</v>
      </c>
      <c r="D41" s="292"/>
      <c r="E41" s="95">
        <f>SUM(E27:E40)</f>
        <v>23985896484.32</v>
      </c>
      <c r="F41" s="95">
        <f>SUM(F27:F40)</f>
        <v>23651842117.269997</v>
      </c>
      <c r="G41" s="102"/>
      <c r="H41" s="292" t="s">
        <v>113</v>
      </c>
      <c r="I41" s="292"/>
      <c r="J41" s="95">
        <f>SUM(J43:J45)</f>
        <v>4944587543.98</v>
      </c>
      <c r="K41" s="95">
        <f>SUM(K43:K45)</f>
        <v>4855447543.98</v>
      </c>
      <c r="L41" s="87"/>
    </row>
    <row r="42" spans="1:12" ht="15">
      <c r="A42" s="72"/>
      <c r="B42" s="88"/>
      <c r="C42" s="98"/>
      <c r="D42" s="93"/>
      <c r="E42" s="100"/>
      <c r="F42" s="100"/>
      <c r="G42" s="91"/>
      <c r="L42" s="87"/>
    </row>
    <row r="43" spans="1:12" ht="15">
      <c r="A43" s="72"/>
      <c r="B43" s="88"/>
      <c r="C43" s="292" t="s">
        <v>114</v>
      </c>
      <c r="D43" s="292"/>
      <c r="E43" s="95">
        <f>E22+E41</f>
        <v>37266431875.38</v>
      </c>
      <c r="F43" s="95">
        <f>F22+F41</f>
        <v>34888848189.06</v>
      </c>
      <c r="G43" s="91"/>
      <c r="H43" s="293" t="s">
        <v>37</v>
      </c>
      <c r="I43" s="293"/>
      <c r="J43" s="52">
        <v>4944587543.98</v>
      </c>
      <c r="K43" s="52">
        <v>4855447543.98</v>
      </c>
      <c r="L43" s="87"/>
    </row>
    <row r="44" spans="1:12" ht="15">
      <c r="A44" s="72"/>
      <c r="B44" s="88"/>
      <c r="C44" s="98"/>
      <c r="D44" s="98"/>
      <c r="E44" s="100"/>
      <c r="F44" s="100"/>
      <c r="G44" s="91"/>
      <c r="H44" s="293" t="s">
        <v>115</v>
      </c>
      <c r="I44" s="293"/>
      <c r="J44" s="52">
        <v>0</v>
      </c>
      <c r="K44" s="52">
        <v>0</v>
      </c>
      <c r="L44" s="87"/>
    </row>
    <row r="45" spans="1:12" ht="15">
      <c r="A45" s="72"/>
      <c r="B45" s="88"/>
      <c r="C45" s="98"/>
      <c r="D45" s="98"/>
      <c r="E45" s="100"/>
      <c r="F45" s="100"/>
      <c r="G45" s="91"/>
      <c r="H45" s="293" t="s">
        <v>116</v>
      </c>
      <c r="I45" s="293"/>
      <c r="J45" s="52">
        <v>0</v>
      </c>
      <c r="K45" s="52">
        <v>0</v>
      </c>
      <c r="L45" s="87"/>
    </row>
    <row r="46" spans="1:12" ht="15">
      <c r="A46" s="72"/>
      <c r="B46" s="88"/>
      <c r="C46" s="98"/>
      <c r="D46" s="98"/>
      <c r="E46" s="100"/>
      <c r="F46" s="100"/>
      <c r="G46" s="91"/>
      <c r="L46" s="87"/>
    </row>
    <row r="47" spans="1:12" ht="15">
      <c r="A47" s="72"/>
      <c r="B47" s="88"/>
      <c r="C47" s="98"/>
      <c r="D47" s="108"/>
      <c r="E47" s="108"/>
      <c r="F47" s="100"/>
      <c r="G47" s="91"/>
      <c r="H47" s="292" t="s">
        <v>117</v>
      </c>
      <c r="I47" s="292"/>
      <c r="J47" s="95">
        <f>SUM(J49:J54)</f>
        <v>18633482662.420002</v>
      </c>
      <c r="K47" s="95">
        <f>SUM(K49:K54)</f>
        <v>17305630039.53</v>
      </c>
      <c r="L47" s="87"/>
    </row>
    <row r="48" spans="1:12" ht="15">
      <c r="A48" s="72"/>
      <c r="B48" s="88"/>
      <c r="C48" s="98"/>
      <c r="D48" s="108"/>
      <c r="E48" s="108"/>
      <c r="F48" s="100"/>
      <c r="G48" s="91"/>
      <c r="L48" s="87"/>
    </row>
    <row r="49" spans="1:12" ht="15">
      <c r="A49" s="72"/>
      <c r="B49" s="88"/>
      <c r="C49" s="98"/>
      <c r="D49" s="108"/>
      <c r="E49" s="108"/>
      <c r="F49" s="100"/>
      <c r="G49" s="91"/>
      <c r="H49" s="293" t="s">
        <v>118</v>
      </c>
      <c r="I49" s="293"/>
      <c r="J49" s="100">
        <v>1879661077.4900055</v>
      </c>
      <c r="K49" s="100">
        <v>1711002975.07</v>
      </c>
      <c r="L49" s="87"/>
    </row>
    <row r="50" spans="1:12" ht="15">
      <c r="A50" s="72"/>
      <c r="B50" s="88"/>
      <c r="C50" s="98"/>
      <c r="D50" s="108"/>
      <c r="E50" s="108"/>
      <c r="F50" s="100"/>
      <c r="G50" s="91"/>
      <c r="H50" s="293" t="s">
        <v>119</v>
      </c>
      <c r="I50" s="293"/>
      <c r="J50" s="100">
        <v>30799908452.51</v>
      </c>
      <c r="K50" s="52">
        <v>29101243325.85</v>
      </c>
      <c r="L50" s="87"/>
    </row>
    <row r="51" spans="1:12" ht="15">
      <c r="A51" s="72"/>
      <c r="B51" s="88"/>
      <c r="C51" s="98"/>
      <c r="D51" s="108"/>
      <c r="E51" s="108"/>
      <c r="F51" s="100"/>
      <c r="G51" s="91"/>
      <c r="H51" s="293" t="s">
        <v>120</v>
      </c>
      <c r="I51" s="293"/>
      <c r="J51" s="52">
        <v>71842345.78</v>
      </c>
      <c r="K51" s="52">
        <v>71842345.78</v>
      </c>
      <c r="L51" s="87"/>
    </row>
    <row r="52" spans="1:12" ht="15">
      <c r="A52" s="72"/>
      <c r="B52" s="88"/>
      <c r="C52" s="98"/>
      <c r="D52" s="108"/>
      <c r="E52" s="108"/>
      <c r="F52" s="100"/>
      <c r="G52" s="91"/>
      <c r="H52" s="293" t="s">
        <v>121</v>
      </c>
      <c r="I52" s="293"/>
      <c r="J52" s="52"/>
      <c r="K52" s="52"/>
      <c r="L52" s="87"/>
    </row>
    <row r="53" spans="1:12" ht="15">
      <c r="A53" s="72"/>
      <c r="B53" s="88"/>
      <c r="C53" s="98"/>
      <c r="D53" s="108"/>
      <c r="E53" s="108"/>
      <c r="F53" s="100"/>
      <c r="G53" s="91"/>
      <c r="H53" s="293" t="s">
        <v>122</v>
      </c>
      <c r="I53" s="293"/>
      <c r="J53" s="52">
        <v>-14117929213.36</v>
      </c>
      <c r="K53" s="52">
        <v>-13578458607.17</v>
      </c>
      <c r="L53" s="87"/>
    </row>
    <row r="54" spans="1:12" ht="15">
      <c r="A54" s="72"/>
      <c r="B54" s="88"/>
      <c r="C54" s="98"/>
      <c r="D54" s="108"/>
      <c r="E54" s="108"/>
      <c r="F54" s="100"/>
      <c r="G54" s="91"/>
      <c r="J54" s="100"/>
      <c r="K54" s="100"/>
      <c r="L54" s="87"/>
    </row>
    <row r="55" spans="1:12" ht="15" customHeight="1">
      <c r="A55" s="72"/>
      <c r="B55" s="88"/>
      <c r="C55" s="98"/>
      <c r="D55" s="98"/>
      <c r="E55" s="100"/>
      <c r="F55" s="100"/>
      <c r="G55" s="91"/>
      <c r="H55" s="292" t="s">
        <v>123</v>
      </c>
      <c r="I55" s="292"/>
      <c r="J55" s="95">
        <f>SUM(J57:J58)</f>
        <v>0</v>
      </c>
      <c r="K55" s="95">
        <f>SUM(K57:K58)</f>
        <v>0</v>
      </c>
      <c r="L55" s="87"/>
    </row>
    <row r="56" spans="1:12" ht="15">
      <c r="A56" s="72"/>
      <c r="B56" s="88"/>
      <c r="C56" s="98"/>
      <c r="D56" s="98"/>
      <c r="E56" s="100"/>
      <c r="F56" s="100"/>
      <c r="G56" s="91"/>
      <c r="H56" s="292"/>
      <c r="I56" s="292"/>
      <c r="J56" s="100"/>
      <c r="K56" s="100"/>
      <c r="L56" s="87"/>
    </row>
    <row r="57" spans="1:12" ht="15">
      <c r="A57" s="72"/>
      <c r="B57" s="88"/>
      <c r="C57" s="98"/>
      <c r="D57" s="98"/>
      <c r="E57" s="100"/>
      <c r="F57" s="100"/>
      <c r="G57" s="91"/>
      <c r="H57" s="293" t="s">
        <v>124</v>
      </c>
      <c r="I57" s="293"/>
      <c r="J57" s="52">
        <v>0</v>
      </c>
      <c r="K57" s="52">
        <v>0</v>
      </c>
      <c r="L57" s="87"/>
    </row>
    <row r="58" spans="1:12" ht="15">
      <c r="A58" s="72"/>
      <c r="B58" s="88"/>
      <c r="C58" s="98"/>
      <c r="D58" s="98"/>
      <c r="E58" s="100"/>
      <c r="F58" s="100"/>
      <c r="G58" s="91"/>
      <c r="H58" s="293" t="s">
        <v>125</v>
      </c>
      <c r="I58" s="293"/>
      <c r="J58" s="52">
        <v>0</v>
      </c>
      <c r="K58" s="52">
        <v>0</v>
      </c>
      <c r="L58" s="87"/>
    </row>
    <row r="59" spans="1:12" ht="15">
      <c r="A59" s="72"/>
      <c r="B59" s="88"/>
      <c r="C59" s="98"/>
      <c r="D59" s="98"/>
      <c r="E59" s="100"/>
      <c r="F59" s="100"/>
      <c r="G59" s="91"/>
      <c r="H59" s="98"/>
      <c r="I59" s="109"/>
      <c r="J59" s="100"/>
      <c r="K59" s="100"/>
      <c r="L59" s="87"/>
    </row>
    <row r="60" spans="1:12" ht="15">
      <c r="A60" s="72"/>
      <c r="B60" s="88"/>
      <c r="C60" s="98"/>
      <c r="D60" s="98"/>
      <c r="E60" s="100"/>
      <c r="F60" s="100"/>
      <c r="G60" s="91"/>
      <c r="H60" s="292" t="s">
        <v>126</v>
      </c>
      <c r="I60" s="292"/>
      <c r="J60" s="95">
        <f>J41+J47+J55</f>
        <v>23578070206.4</v>
      </c>
      <c r="K60" s="95">
        <f>K41+K47+K55</f>
        <v>22161077583.51</v>
      </c>
      <c r="L60" s="87"/>
    </row>
    <row r="61" spans="1:12" ht="15">
      <c r="A61" s="72"/>
      <c r="B61" s="88"/>
      <c r="C61" s="98"/>
      <c r="D61" s="98"/>
      <c r="E61" s="100"/>
      <c r="F61" s="100"/>
      <c r="G61" s="91"/>
      <c r="H61" s="98"/>
      <c r="I61" s="90"/>
      <c r="J61" s="100"/>
      <c r="K61" s="100"/>
      <c r="L61" s="87"/>
    </row>
    <row r="62" spans="1:12" ht="15">
      <c r="A62" s="72"/>
      <c r="B62" s="88"/>
      <c r="C62" s="98"/>
      <c r="D62" s="98"/>
      <c r="E62" s="100"/>
      <c r="F62" s="100"/>
      <c r="G62" s="91"/>
      <c r="H62" s="292" t="s">
        <v>127</v>
      </c>
      <c r="I62" s="292"/>
      <c r="J62" s="95">
        <f>J60+J37</f>
        <v>37266431875.380005</v>
      </c>
      <c r="K62" s="95">
        <f>K60+K37</f>
        <v>34888848188.86</v>
      </c>
      <c r="L62" s="87"/>
    </row>
    <row r="63" spans="1:12" ht="15">
      <c r="A63" s="72"/>
      <c r="B63" s="110"/>
      <c r="C63" s="111"/>
      <c r="D63" s="111"/>
      <c r="E63" s="111"/>
      <c r="F63" s="111"/>
      <c r="G63" s="112"/>
      <c r="H63" s="111"/>
      <c r="I63" s="111"/>
      <c r="J63" s="111"/>
      <c r="K63" s="111"/>
      <c r="L63" s="113"/>
    </row>
    <row r="64" spans="1:12" ht="15">
      <c r="A64" s="72"/>
      <c r="B64" s="73"/>
      <c r="C64" s="90"/>
      <c r="D64" s="114"/>
      <c r="E64" s="115"/>
      <c r="F64" s="115"/>
      <c r="G64" s="91"/>
      <c r="H64" s="116"/>
      <c r="I64" s="114"/>
      <c r="J64" s="115"/>
      <c r="K64" s="115"/>
      <c r="L64" s="79"/>
    </row>
    <row r="65" spans="1:12" ht="15">
      <c r="A65" s="72"/>
      <c r="B65" s="79"/>
      <c r="C65" s="294" t="s">
        <v>60</v>
      </c>
      <c r="D65" s="294"/>
      <c r="E65" s="294"/>
      <c r="F65" s="294"/>
      <c r="G65" s="294"/>
      <c r="H65" s="294"/>
      <c r="I65" s="294"/>
      <c r="J65" s="294"/>
      <c r="K65" s="294"/>
      <c r="L65" s="79"/>
    </row>
    <row r="66" spans="1:12" ht="15">
      <c r="A66" s="72"/>
      <c r="B66" s="79"/>
      <c r="C66" s="117"/>
      <c r="D66" s="118"/>
      <c r="E66" s="118"/>
      <c r="F66" s="117"/>
      <c r="G66" s="117"/>
      <c r="H66" s="118"/>
      <c r="I66" s="118"/>
      <c r="J66" s="118"/>
      <c r="K66" s="117"/>
      <c r="L66" s="79"/>
    </row>
    <row r="67" spans="1:12" ht="15">
      <c r="A67" s="72"/>
      <c r="B67" s="79"/>
      <c r="C67" s="90"/>
      <c r="D67" s="281" t="s">
        <v>64</v>
      </c>
      <c r="E67" s="281"/>
      <c r="F67" s="54"/>
      <c r="G67" s="54"/>
      <c r="H67" s="281" t="s">
        <v>65</v>
      </c>
      <c r="I67" s="281"/>
      <c r="J67" s="281"/>
      <c r="K67" s="115"/>
      <c r="L67" s="79"/>
    </row>
    <row r="68" spans="1:12" ht="15">
      <c r="A68" s="72"/>
      <c r="B68" s="79"/>
      <c r="C68" s="90"/>
      <c r="D68" s="271" t="s">
        <v>62</v>
      </c>
      <c r="E68" s="271"/>
      <c r="F68" s="55"/>
      <c r="G68" s="55"/>
      <c r="H68" s="271" t="s">
        <v>61</v>
      </c>
      <c r="I68" s="271"/>
      <c r="J68" s="271"/>
      <c r="K68" s="115"/>
      <c r="L68" s="79"/>
    </row>
  </sheetData>
  <mergeCells count="71">
    <mergeCell ref="H62:I62"/>
    <mergeCell ref="C65:K65"/>
    <mergeCell ref="D67:E67"/>
    <mergeCell ref="H67:J67"/>
    <mergeCell ref="D68:E68"/>
    <mergeCell ref="H68:J68"/>
    <mergeCell ref="H60:I60"/>
    <mergeCell ref="H44:I44"/>
    <mergeCell ref="H45:I45"/>
    <mergeCell ref="H47:I47"/>
    <mergeCell ref="H49:I49"/>
    <mergeCell ref="H50:I50"/>
    <mergeCell ref="H51:I51"/>
    <mergeCell ref="H52:I52"/>
    <mergeCell ref="H53:I53"/>
    <mergeCell ref="H55:I56"/>
    <mergeCell ref="H57:I57"/>
    <mergeCell ref="H58:I58"/>
    <mergeCell ref="C39:D39"/>
    <mergeCell ref="H39:I39"/>
    <mergeCell ref="C41:D41"/>
    <mergeCell ref="H41:I41"/>
    <mergeCell ref="C43:D43"/>
    <mergeCell ref="H43:I43"/>
    <mergeCell ref="C37:D38"/>
    <mergeCell ref="H37:I37"/>
    <mergeCell ref="C28:D29"/>
    <mergeCell ref="H28:I28"/>
    <mergeCell ref="H29:I29"/>
    <mergeCell ref="C30:D31"/>
    <mergeCell ref="H30:I30"/>
    <mergeCell ref="H31:I32"/>
    <mergeCell ref="C32:D32"/>
    <mergeCell ref="C33:D33"/>
    <mergeCell ref="H33:I33"/>
    <mergeCell ref="C34:D35"/>
    <mergeCell ref="H35:I35"/>
    <mergeCell ref="C36:D36"/>
    <mergeCell ref="C27:D27"/>
    <mergeCell ref="H27:I27"/>
    <mergeCell ref="C17:D17"/>
    <mergeCell ref="H17:I17"/>
    <mergeCell ref="C18:D19"/>
    <mergeCell ref="H18:I19"/>
    <mergeCell ref="C20:D20"/>
    <mergeCell ref="H20:I20"/>
    <mergeCell ref="H21:I21"/>
    <mergeCell ref="C22:D22"/>
    <mergeCell ref="H23:I23"/>
    <mergeCell ref="C25:D25"/>
    <mergeCell ref="H25:I25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D1:J1"/>
    <mergeCell ref="D2:J2"/>
    <mergeCell ref="D3:J3"/>
    <mergeCell ref="D4:J4"/>
    <mergeCell ref="B6:B7"/>
    <mergeCell ref="C6:D7"/>
    <mergeCell ref="G6:G7"/>
    <mergeCell ref="H6:I7"/>
  </mergeCells>
  <printOptions horizontalCentered="1"/>
  <pageMargins left="0.31" right="0.31" top="0.35" bottom="0.35" header="0.31" footer="0.31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5"/>
  <sheetViews>
    <sheetView zoomScale="80" zoomScaleNormal="80" zoomScalePageLayoutView="80" workbookViewId="0" topLeftCell="A47">
      <selection activeCell="A57" sqref="A57:XFD1048576"/>
    </sheetView>
  </sheetViews>
  <sheetFormatPr defaultColWidth="19.00390625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7.421875" style="0" customWidth="1"/>
    <col min="5" max="6" width="17.421875" style="0" customWidth="1"/>
    <col min="7" max="7" width="18.7109375" style="0" customWidth="1"/>
    <col min="8" max="8" width="20.421875" style="0" customWidth="1"/>
    <col min="9" max="9" width="19.140625" style="0" customWidth="1"/>
    <col min="10" max="10" width="4.421875" style="0" customWidth="1"/>
    <col min="11" max="11" width="3.00390625" style="0" customWidth="1"/>
    <col min="12" max="255" width="11.421875" style="0" hidden="1" customWidth="1"/>
  </cols>
  <sheetData>
    <row r="1" spans="2:10" ht="12" customHeight="1">
      <c r="B1" s="4"/>
      <c r="C1" s="120"/>
      <c r="D1" s="4"/>
      <c r="E1" s="4"/>
      <c r="F1" s="4"/>
      <c r="G1" s="4"/>
      <c r="H1" s="4"/>
      <c r="I1" s="4"/>
      <c r="J1" s="4"/>
    </row>
    <row r="2" spans="3:10" ht="15">
      <c r="C2" s="121"/>
      <c r="D2" s="296" t="s">
        <v>128</v>
      </c>
      <c r="E2" s="296"/>
      <c r="F2" s="296"/>
      <c r="G2" s="296"/>
      <c r="H2" s="296"/>
      <c r="I2" s="121"/>
      <c r="J2" s="121"/>
    </row>
    <row r="3" spans="3:10" ht="15">
      <c r="C3" s="121"/>
      <c r="D3" s="297" t="s">
        <v>66</v>
      </c>
      <c r="E3" s="297"/>
      <c r="F3" s="297"/>
      <c r="G3" s="297"/>
      <c r="H3" s="297"/>
      <c r="I3" s="121"/>
      <c r="J3" s="121"/>
    </row>
    <row r="4" spans="3:10" ht="15">
      <c r="C4" s="121"/>
      <c r="D4" s="296" t="s">
        <v>129</v>
      </c>
      <c r="E4" s="296"/>
      <c r="F4" s="296"/>
      <c r="G4" s="296"/>
      <c r="H4" s="296"/>
      <c r="I4" s="121"/>
      <c r="J4" s="121"/>
    </row>
    <row r="5" spans="2:10" ht="15">
      <c r="B5" s="122"/>
      <c r="C5" s="5"/>
      <c r="D5" s="298"/>
      <c r="E5" s="298"/>
      <c r="F5" s="298"/>
      <c r="G5" s="298"/>
      <c r="H5" s="298"/>
      <c r="I5" s="298"/>
      <c r="J5" s="298"/>
    </row>
    <row r="6" spans="2:10" ht="15">
      <c r="B6" s="122"/>
      <c r="C6" s="5" t="s">
        <v>2</v>
      </c>
      <c r="D6" s="273" t="s">
        <v>130</v>
      </c>
      <c r="E6" s="273"/>
      <c r="F6" s="273"/>
      <c r="G6" s="273"/>
      <c r="H6" s="273"/>
      <c r="I6" s="123"/>
      <c r="J6" s="123"/>
    </row>
    <row r="7" spans="2:10" ht="6" customHeight="1">
      <c r="B7" s="122"/>
      <c r="C7" s="122"/>
      <c r="D7" s="122" t="s">
        <v>131</v>
      </c>
      <c r="E7" s="122"/>
      <c r="F7" s="122"/>
      <c r="G7" s="122"/>
      <c r="H7" s="122"/>
      <c r="I7" s="122"/>
      <c r="J7" s="122"/>
    </row>
    <row r="8" spans="2:10" ht="6.75" customHeight="1">
      <c r="B8" s="122"/>
      <c r="C8" s="122"/>
      <c r="D8" s="122"/>
      <c r="E8" s="122"/>
      <c r="F8" s="122"/>
      <c r="G8" s="122"/>
      <c r="H8" s="122"/>
      <c r="I8" s="122"/>
      <c r="J8" s="122"/>
    </row>
    <row r="9" spans="2:10" ht="64.5" customHeight="1">
      <c r="B9" s="124"/>
      <c r="C9" s="299" t="s">
        <v>4</v>
      </c>
      <c r="D9" s="299"/>
      <c r="E9" s="125" t="s">
        <v>113</v>
      </c>
      <c r="F9" s="125" t="s">
        <v>132</v>
      </c>
      <c r="G9" s="125" t="s">
        <v>133</v>
      </c>
      <c r="H9" s="125" t="s">
        <v>134</v>
      </c>
      <c r="I9" s="125" t="s">
        <v>135</v>
      </c>
      <c r="J9" s="126"/>
    </row>
    <row r="10" spans="2:10" ht="15">
      <c r="B10" s="127"/>
      <c r="C10" s="122"/>
      <c r="D10" s="122"/>
      <c r="E10" s="122"/>
      <c r="F10" s="122"/>
      <c r="G10" s="122"/>
      <c r="H10" s="122"/>
      <c r="I10" s="122"/>
      <c r="J10" s="128"/>
    </row>
    <row r="11" spans="2:10" ht="15">
      <c r="B11" s="129"/>
      <c r="C11" s="130"/>
      <c r="D11" s="131"/>
      <c r="E11" s="132"/>
      <c r="F11" s="133"/>
      <c r="G11" s="50"/>
      <c r="H11" s="134"/>
      <c r="I11" s="135"/>
      <c r="J11" s="136"/>
    </row>
    <row r="12" spans="2:10" ht="15" customHeight="1" thickBot="1">
      <c r="B12" s="137"/>
      <c r="C12" s="300"/>
      <c r="D12" s="300"/>
      <c r="E12" s="138"/>
      <c r="F12" s="139"/>
      <c r="G12" s="139"/>
      <c r="H12" s="139"/>
      <c r="I12" s="140"/>
      <c r="J12" s="136"/>
    </row>
    <row r="13" spans="2:10" ht="15">
      <c r="B13" s="137"/>
      <c r="C13" s="141"/>
      <c r="D13" s="142"/>
      <c r="E13" s="143"/>
      <c r="F13" s="143"/>
      <c r="G13" s="143"/>
      <c r="H13" s="143"/>
      <c r="I13" s="143"/>
      <c r="J13" s="136"/>
    </row>
    <row r="14" spans="2:10" ht="15">
      <c r="B14" s="137"/>
      <c r="C14" s="295" t="s">
        <v>136</v>
      </c>
      <c r="D14" s="295"/>
      <c r="E14" s="144">
        <f>SUM(E15:E17)</f>
        <v>4855447543.89</v>
      </c>
      <c r="F14" s="144"/>
      <c r="G14" s="144"/>
      <c r="H14" s="144"/>
      <c r="I14" s="144">
        <f>SUM(E14:H14)</f>
        <v>4855447543.89</v>
      </c>
      <c r="J14" s="136"/>
    </row>
    <row r="15" spans="2:10" ht="15">
      <c r="B15" s="129"/>
      <c r="C15" s="301" t="s">
        <v>137</v>
      </c>
      <c r="D15" s="301"/>
      <c r="E15" s="145">
        <v>4855447543.89</v>
      </c>
      <c r="F15" s="145"/>
      <c r="G15" s="145"/>
      <c r="H15" s="146"/>
      <c r="I15" s="143">
        <f>SUM(E15:H15)</f>
        <v>4855447543.89</v>
      </c>
      <c r="J15" s="136"/>
    </row>
    <row r="16" spans="2:10" ht="15">
      <c r="B16" s="129"/>
      <c r="C16" s="301" t="s">
        <v>115</v>
      </c>
      <c r="D16" s="301"/>
      <c r="E16" s="146">
        <v>0</v>
      </c>
      <c r="F16" s="145"/>
      <c r="G16" s="145"/>
      <c r="H16" s="146"/>
      <c r="I16" s="143">
        <f>SUM(E16:H16)</f>
        <v>0</v>
      </c>
      <c r="J16" s="136"/>
    </row>
    <row r="17" spans="2:10" ht="15">
      <c r="B17" s="129"/>
      <c r="C17" s="301" t="s">
        <v>138</v>
      </c>
      <c r="D17" s="301"/>
      <c r="E17" s="145">
        <v>0</v>
      </c>
      <c r="F17" s="145"/>
      <c r="G17" s="145"/>
      <c r="H17" s="146"/>
      <c r="I17" s="143">
        <f>SUM(E17:H17)</f>
        <v>0</v>
      </c>
      <c r="J17" s="136"/>
    </row>
    <row r="18" spans="2:10" ht="15">
      <c r="B18" s="137"/>
      <c r="C18" s="141"/>
      <c r="D18" s="142"/>
      <c r="E18" s="145"/>
      <c r="F18" s="145"/>
      <c r="G18" s="145"/>
      <c r="H18" s="143"/>
      <c r="I18" s="143"/>
      <c r="J18" s="136"/>
    </row>
    <row r="19" spans="2:10" ht="23.25" customHeight="1">
      <c r="B19" s="137"/>
      <c r="C19" s="295" t="s">
        <v>139</v>
      </c>
      <c r="D19" s="295"/>
      <c r="E19" s="147"/>
      <c r="F19" s="144">
        <f>SUM(F20:F24)</f>
        <v>15594627064.459997</v>
      </c>
      <c r="G19" s="144">
        <f>G20</f>
        <v>1711002975.0699997</v>
      </c>
      <c r="H19" s="144"/>
      <c r="I19" s="144">
        <f aca="true" t="shared" si="0" ref="I19:I24">SUM(E19:H19)</f>
        <v>17305630039.53</v>
      </c>
      <c r="J19" s="136"/>
    </row>
    <row r="20" spans="2:10" ht="15">
      <c r="B20" s="129"/>
      <c r="C20" s="301" t="s">
        <v>140</v>
      </c>
      <c r="D20" s="301"/>
      <c r="E20" s="145"/>
      <c r="F20" s="100"/>
      <c r="G20" s="146">
        <v>1711002975.0699997</v>
      </c>
      <c r="H20" s="146"/>
      <c r="I20" s="143">
        <f t="shared" si="0"/>
        <v>1711002975.0699997</v>
      </c>
      <c r="J20" s="136"/>
    </row>
    <row r="21" spans="2:10" ht="15">
      <c r="B21" s="129"/>
      <c r="C21" s="301" t="s">
        <v>119</v>
      </c>
      <c r="D21" s="301"/>
      <c r="E21" s="145"/>
      <c r="F21" s="146">
        <v>29101243325.85</v>
      </c>
      <c r="G21" s="145"/>
      <c r="H21" s="146"/>
      <c r="I21" s="143">
        <f t="shared" si="0"/>
        <v>29101243325.85</v>
      </c>
      <c r="J21" s="136"/>
    </row>
    <row r="22" spans="2:10" ht="15">
      <c r="B22" s="129"/>
      <c r="C22" s="301" t="s">
        <v>141</v>
      </c>
      <c r="D22" s="301"/>
      <c r="E22" s="145"/>
      <c r="F22" s="146">
        <v>71842345.78</v>
      </c>
      <c r="G22" s="145"/>
      <c r="H22" s="146"/>
      <c r="I22" s="143">
        <f t="shared" si="0"/>
        <v>71842345.78</v>
      </c>
      <c r="J22" s="136"/>
    </row>
    <row r="23" spans="2:10" ht="15">
      <c r="B23" s="129"/>
      <c r="C23" s="301" t="s">
        <v>121</v>
      </c>
      <c r="D23" s="301"/>
      <c r="E23" s="145"/>
      <c r="F23" s="146">
        <v>0</v>
      </c>
      <c r="G23" s="145"/>
      <c r="H23" s="146"/>
      <c r="I23" s="143">
        <f t="shared" si="0"/>
        <v>0</v>
      </c>
      <c r="J23" s="136"/>
    </row>
    <row r="24" spans="2:10" ht="15">
      <c r="B24" s="129"/>
      <c r="C24" s="301" t="s">
        <v>142</v>
      </c>
      <c r="D24" s="301"/>
      <c r="E24" s="145"/>
      <c r="F24" s="146">
        <v>-13578458607.17</v>
      </c>
      <c r="G24" s="145"/>
      <c r="H24" s="146"/>
      <c r="I24" s="143">
        <f t="shared" si="0"/>
        <v>-13578458607.17</v>
      </c>
      <c r="J24" s="136"/>
    </row>
    <row r="25" spans="2:10" ht="15">
      <c r="B25" s="137"/>
      <c r="C25" s="141"/>
      <c r="D25" s="142"/>
      <c r="E25" s="145"/>
      <c r="F25" s="143"/>
      <c r="G25" s="145"/>
      <c r="H25" s="145"/>
      <c r="I25" s="145"/>
      <c r="J25" s="136"/>
    </row>
    <row r="26" spans="2:10" ht="22.5" customHeight="1">
      <c r="B26" s="137"/>
      <c r="C26" s="302" t="s">
        <v>143</v>
      </c>
      <c r="D26" s="302"/>
      <c r="E26" s="144"/>
      <c r="F26" s="144"/>
      <c r="G26" s="144"/>
      <c r="H26" s="144">
        <f>SUM(H27:H28)</f>
        <v>0</v>
      </c>
      <c r="I26" s="144">
        <f>SUM(E26:H26)</f>
        <v>0</v>
      </c>
      <c r="J26" s="136"/>
    </row>
    <row r="27" spans="2:10" ht="18" customHeight="1">
      <c r="B27" s="137"/>
      <c r="C27" s="301" t="s">
        <v>124</v>
      </c>
      <c r="D27" s="303"/>
      <c r="E27" s="144"/>
      <c r="F27" s="144"/>
      <c r="G27" s="144"/>
      <c r="H27" s="143">
        <v>0</v>
      </c>
      <c r="I27" s="144"/>
      <c r="J27" s="136"/>
    </row>
    <row r="28" spans="2:10" ht="15.75" customHeight="1">
      <c r="B28" s="137"/>
      <c r="C28" s="301" t="s">
        <v>125</v>
      </c>
      <c r="D28" s="302"/>
      <c r="E28" s="144"/>
      <c r="F28" s="144"/>
      <c r="G28" s="144"/>
      <c r="H28" s="143">
        <v>0</v>
      </c>
      <c r="I28" s="144"/>
      <c r="J28" s="136"/>
    </row>
    <row r="29" spans="2:10" ht="15.75" customHeight="1">
      <c r="B29" s="137"/>
      <c r="C29" s="148"/>
      <c r="D29" s="149"/>
      <c r="E29" s="144"/>
      <c r="F29" s="144"/>
      <c r="G29" s="144"/>
      <c r="H29" s="143"/>
      <c r="I29" s="144"/>
      <c r="J29" s="136"/>
    </row>
    <row r="30" spans="2:10" ht="15.75" customHeight="1">
      <c r="B30" s="137"/>
      <c r="C30" s="303" t="s">
        <v>144</v>
      </c>
      <c r="D30" s="301"/>
      <c r="E30" s="144">
        <f>E14</f>
        <v>4855447543.89</v>
      </c>
      <c r="F30" s="144">
        <f>F19</f>
        <v>15594627064.459997</v>
      </c>
      <c r="G30" s="144">
        <f>G19</f>
        <v>1711002975.0699997</v>
      </c>
      <c r="H30" s="144">
        <f>H26</f>
        <v>0</v>
      </c>
      <c r="I30" s="144">
        <f>E30+F30+G30+H30</f>
        <v>22161077583.42</v>
      </c>
      <c r="J30" s="136"/>
    </row>
    <row r="31" spans="2:10" ht="15">
      <c r="B31" s="129"/>
      <c r="C31" s="142"/>
      <c r="D31" s="150"/>
      <c r="E31" s="143"/>
      <c r="F31" s="145"/>
      <c r="G31" s="145"/>
      <c r="H31" s="143"/>
      <c r="I31" s="143"/>
      <c r="J31" s="136"/>
    </row>
    <row r="32" spans="2:10" ht="24" customHeight="1">
      <c r="B32" s="137"/>
      <c r="C32" s="295" t="s">
        <v>145</v>
      </c>
      <c r="D32" s="295"/>
      <c r="E32" s="144">
        <f>SUM(E33:E35)</f>
        <v>89140000</v>
      </c>
      <c r="F32" s="147"/>
      <c r="G32" s="144">
        <f>SUM(G33:G35)</f>
        <v>0</v>
      </c>
      <c r="H32" s="144"/>
      <c r="I32" s="144">
        <f>SUM(E32:H32)</f>
        <v>89140000</v>
      </c>
      <c r="J32" s="136"/>
    </row>
    <row r="33" spans="2:10" ht="15">
      <c r="B33" s="129"/>
      <c r="C33" s="301" t="s">
        <v>37</v>
      </c>
      <c r="D33" s="301"/>
      <c r="E33" s="146">
        <v>89140000</v>
      </c>
      <c r="F33" s="145"/>
      <c r="G33" s="145"/>
      <c r="H33" s="146"/>
      <c r="I33" s="143">
        <f>SUM(E33:H33)</f>
        <v>89140000</v>
      </c>
      <c r="J33" s="136"/>
    </row>
    <row r="34" spans="2:10" ht="15">
      <c r="B34" s="129"/>
      <c r="C34" s="301" t="s">
        <v>115</v>
      </c>
      <c r="D34" s="301"/>
      <c r="E34" s="146">
        <v>0</v>
      </c>
      <c r="F34" s="145"/>
      <c r="G34" s="145"/>
      <c r="H34" s="146"/>
      <c r="I34" s="143">
        <f>SUM(E34:H34)</f>
        <v>0</v>
      </c>
      <c r="J34" s="136"/>
    </row>
    <row r="35" spans="2:10" ht="15">
      <c r="B35" s="129"/>
      <c r="C35" s="301" t="s">
        <v>138</v>
      </c>
      <c r="D35" s="301"/>
      <c r="E35" s="145">
        <v>0</v>
      </c>
      <c r="F35" s="145"/>
      <c r="G35" s="145"/>
      <c r="H35" s="146"/>
      <c r="I35" s="143">
        <f>SUM(E35:H35)</f>
        <v>0</v>
      </c>
      <c r="J35" s="136"/>
    </row>
    <row r="36" spans="2:10" ht="15">
      <c r="B36" s="137"/>
      <c r="C36" s="141"/>
      <c r="D36" s="142"/>
      <c r="E36" s="143"/>
      <c r="F36" s="145"/>
      <c r="G36" s="145"/>
      <c r="H36" s="143"/>
      <c r="I36" s="143"/>
      <c r="J36" s="136"/>
    </row>
    <row r="37" spans="2:10" ht="22.5" customHeight="1">
      <c r="B37" s="137" t="s">
        <v>131</v>
      </c>
      <c r="C37" s="295" t="s">
        <v>146</v>
      </c>
      <c r="D37" s="295"/>
      <c r="E37" s="144"/>
      <c r="F37" s="144">
        <f>SUM(F38:F39)</f>
        <v>1698665126.66</v>
      </c>
      <c r="G37" s="144">
        <f>SUM(G38:G42)</f>
        <v>-370812503.75999236</v>
      </c>
      <c r="H37" s="144"/>
      <c r="I37" s="144">
        <f aca="true" t="shared" si="1" ref="I37:I42">SUM(E37:H37)</f>
        <v>1327852622.9000077</v>
      </c>
      <c r="J37" s="136"/>
    </row>
    <row r="38" spans="2:10" ht="15">
      <c r="B38" s="129"/>
      <c r="C38" s="301" t="s">
        <v>140</v>
      </c>
      <c r="D38" s="301"/>
      <c r="E38" s="145"/>
      <c r="F38" s="100"/>
      <c r="G38" s="100">
        <v>1879661077.5000076</v>
      </c>
      <c r="H38" s="146"/>
      <c r="I38" s="143">
        <f t="shared" si="1"/>
        <v>1879661077.5000076</v>
      </c>
      <c r="J38" s="136"/>
    </row>
    <row r="39" spans="2:10" ht="15">
      <c r="B39" s="129"/>
      <c r="C39" s="301" t="s">
        <v>119</v>
      </c>
      <c r="D39" s="301"/>
      <c r="E39" s="145"/>
      <c r="F39" s="146">
        <v>1698665126.66</v>
      </c>
      <c r="G39" s="146">
        <v>-1711002975.07</v>
      </c>
      <c r="H39" s="146"/>
      <c r="I39" s="143">
        <f t="shared" si="1"/>
        <v>-12337848.409999847</v>
      </c>
      <c r="J39" s="136"/>
    </row>
    <row r="40" spans="2:10" ht="15">
      <c r="B40" s="129"/>
      <c r="C40" s="301" t="s">
        <v>141</v>
      </c>
      <c r="D40" s="301"/>
      <c r="E40" s="145"/>
      <c r="F40" s="146"/>
      <c r="G40" s="146">
        <v>0</v>
      </c>
      <c r="H40" s="146"/>
      <c r="I40" s="143">
        <f t="shared" si="1"/>
        <v>0</v>
      </c>
      <c r="J40" s="136"/>
    </row>
    <row r="41" spans="2:10" ht="15">
      <c r="B41" s="129"/>
      <c r="C41" s="301" t="s">
        <v>121</v>
      </c>
      <c r="D41" s="301"/>
      <c r="E41" s="145"/>
      <c r="F41" s="146"/>
      <c r="G41" s="145">
        <v>0</v>
      </c>
      <c r="H41" s="146"/>
      <c r="I41" s="143">
        <f t="shared" si="1"/>
        <v>0</v>
      </c>
      <c r="J41" s="136"/>
    </row>
    <row r="42" spans="2:10" ht="15">
      <c r="B42" s="129"/>
      <c r="C42" s="301" t="s">
        <v>122</v>
      </c>
      <c r="D42" s="301"/>
      <c r="E42" s="145"/>
      <c r="F42" s="146"/>
      <c r="G42" s="146">
        <v>-539470606.19</v>
      </c>
      <c r="H42" s="146"/>
      <c r="I42" s="143">
        <f t="shared" si="1"/>
        <v>-539470606.19</v>
      </c>
      <c r="J42" s="136"/>
    </row>
    <row r="43" spans="2:10" ht="15">
      <c r="B43" s="129"/>
      <c r="C43" s="148"/>
      <c r="D43" s="148"/>
      <c r="E43" s="145"/>
      <c r="F43" s="146"/>
      <c r="G43" s="145"/>
      <c r="H43" s="146"/>
      <c r="I43" s="143"/>
      <c r="J43" s="136"/>
    </row>
    <row r="44" spans="2:10" ht="24.75" customHeight="1">
      <c r="B44" s="137"/>
      <c r="C44" s="295" t="s">
        <v>147</v>
      </c>
      <c r="D44" s="295"/>
      <c r="E44" s="145"/>
      <c r="F44" s="143"/>
      <c r="G44" s="145"/>
      <c r="H44" s="144">
        <f>SUM(H45:H47)</f>
        <v>0</v>
      </c>
      <c r="I44" s="147">
        <v>0</v>
      </c>
      <c r="J44" s="136"/>
    </row>
    <row r="45" spans="2:10" ht="16.5" customHeight="1">
      <c r="B45" s="137"/>
      <c r="C45" s="305" t="s">
        <v>124</v>
      </c>
      <c r="D45" s="305"/>
      <c r="E45" s="145"/>
      <c r="F45" s="143"/>
      <c r="G45" s="145"/>
      <c r="H45" s="145">
        <v>0</v>
      </c>
      <c r="I45" s="145">
        <v>0</v>
      </c>
      <c r="J45" s="136"/>
    </row>
    <row r="46" spans="2:10" ht="15">
      <c r="B46" s="137"/>
      <c r="C46" s="305" t="s">
        <v>125</v>
      </c>
      <c r="D46" s="305"/>
      <c r="E46" s="145"/>
      <c r="F46" s="143"/>
      <c r="G46" s="145"/>
      <c r="H46" s="145">
        <v>0</v>
      </c>
      <c r="I46" s="145">
        <v>0</v>
      </c>
      <c r="J46" s="136"/>
    </row>
    <row r="47" spans="2:10" ht="15">
      <c r="B47" s="137"/>
      <c r="C47" s="141"/>
      <c r="D47" s="142"/>
      <c r="E47" s="145"/>
      <c r="F47" s="143"/>
      <c r="G47" s="145"/>
      <c r="H47" s="145"/>
      <c r="I47" s="145"/>
      <c r="J47" s="136"/>
    </row>
    <row r="48" spans="2:10" ht="15">
      <c r="B48" s="151"/>
      <c r="C48" s="306" t="s">
        <v>148</v>
      </c>
      <c r="D48" s="306"/>
      <c r="E48" s="152">
        <f>E30+E32</f>
        <v>4944587543.89</v>
      </c>
      <c r="F48" s="152">
        <f>F30+F37</f>
        <v>17293292191.12</v>
      </c>
      <c r="G48" s="152">
        <f>G30+G37+G32</f>
        <v>1340190471.3100073</v>
      </c>
      <c r="H48" s="152">
        <f>H30+H44</f>
        <v>0</v>
      </c>
      <c r="I48" s="152">
        <f>SUM(E48:H48)</f>
        <v>23578070206.320007</v>
      </c>
      <c r="J48" s="153"/>
    </row>
    <row r="49" spans="2:10" ht="15">
      <c r="B49" s="154"/>
      <c r="C49" s="154"/>
      <c r="D49" s="154"/>
      <c r="E49" s="154"/>
      <c r="F49" s="154"/>
      <c r="G49" s="154"/>
      <c r="H49" s="154"/>
      <c r="I49" s="154"/>
      <c r="J49" s="155"/>
    </row>
    <row r="50" spans="5:10" ht="15">
      <c r="E50" s="156"/>
      <c r="F50" s="156"/>
      <c r="J50" s="131"/>
    </row>
    <row r="51" spans="2:11" ht="15">
      <c r="B51" s="4"/>
      <c r="C51" s="304" t="s">
        <v>60</v>
      </c>
      <c r="D51" s="304"/>
      <c r="E51" s="304"/>
      <c r="F51" s="304"/>
      <c r="G51" s="304"/>
      <c r="H51" s="304"/>
      <c r="I51" s="304"/>
      <c r="J51" s="304"/>
      <c r="K51" s="46"/>
    </row>
    <row r="52" spans="2:11" ht="15">
      <c r="B52" s="4"/>
      <c r="C52" s="46"/>
      <c r="D52" s="47"/>
      <c r="E52" s="48"/>
      <c r="F52" s="48"/>
      <c r="G52" s="4"/>
      <c r="H52" s="157"/>
      <c r="I52" s="47"/>
      <c r="J52" s="48"/>
      <c r="K52" s="48"/>
    </row>
    <row r="53" spans="2:11" ht="15">
      <c r="B53" s="4"/>
      <c r="C53" s="46"/>
      <c r="D53" s="307"/>
      <c r="E53" s="307"/>
      <c r="F53" s="48"/>
      <c r="G53" s="4"/>
      <c r="H53" s="308"/>
      <c r="I53" s="308"/>
      <c r="J53" s="48"/>
      <c r="K53" s="48"/>
    </row>
    <row r="54" spans="2:11" ht="15">
      <c r="B54" s="4"/>
      <c r="C54" s="158"/>
      <c r="D54" s="309" t="s">
        <v>64</v>
      </c>
      <c r="E54" s="309"/>
      <c r="F54" s="48"/>
      <c r="G54" s="48"/>
      <c r="H54" s="309" t="s">
        <v>65</v>
      </c>
      <c r="I54" s="309"/>
      <c r="J54" s="132"/>
      <c r="K54" s="48"/>
    </row>
    <row r="55" spans="2:11" ht="15" customHeight="1">
      <c r="B55" s="4"/>
      <c r="C55" s="49"/>
      <c r="D55" s="310" t="s">
        <v>62</v>
      </c>
      <c r="E55" s="310"/>
      <c r="F55" s="159"/>
      <c r="G55" s="159"/>
      <c r="H55" s="310" t="s">
        <v>61</v>
      </c>
      <c r="I55" s="310"/>
      <c r="J55" s="310"/>
      <c r="K55" s="48"/>
    </row>
    <row r="56" ht="15"/>
    <row r="57" ht="15"/>
  </sheetData>
  <mergeCells count="42">
    <mergeCell ref="D53:E53"/>
    <mergeCell ref="H53:I53"/>
    <mergeCell ref="D54:E54"/>
    <mergeCell ref="H54:I54"/>
    <mergeCell ref="D55:E55"/>
    <mergeCell ref="H55:J55"/>
    <mergeCell ref="C51:J51"/>
    <mergeCell ref="C35:D35"/>
    <mergeCell ref="C37:D37"/>
    <mergeCell ref="C38:D38"/>
    <mergeCell ref="C39:D39"/>
    <mergeCell ref="C40:D40"/>
    <mergeCell ref="C41:D41"/>
    <mergeCell ref="C42:D42"/>
    <mergeCell ref="C44:D44"/>
    <mergeCell ref="C45:D45"/>
    <mergeCell ref="C46:D46"/>
    <mergeCell ref="C48:D48"/>
    <mergeCell ref="C34:D34"/>
    <mergeCell ref="C20:D20"/>
    <mergeCell ref="C21:D21"/>
    <mergeCell ref="C22:D22"/>
    <mergeCell ref="C23:D23"/>
    <mergeCell ref="C24:D24"/>
    <mergeCell ref="C26:D26"/>
    <mergeCell ref="C27:D27"/>
    <mergeCell ref="C28:D28"/>
    <mergeCell ref="C30:D30"/>
    <mergeCell ref="C32:D32"/>
    <mergeCell ref="C33:D33"/>
    <mergeCell ref="C19:D19"/>
    <mergeCell ref="D2:H2"/>
    <mergeCell ref="D3:H3"/>
    <mergeCell ref="D4:H4"/>
    <mergeCell ref="D5:J5"/>
    <mergeCell ref="D6:H6"/>
    <mergeCell ref="C9:D9"/>
    <mergeCell ref="C12:D12"/>
    <mergeCell ref="C14:D14"/>
    <mergeCell ref="C15:D15"/>
    <mergeCell ref="C16:D16"/>
    <mergeCell ref="C17:D17"/>
  </mergeCells>
  <printOptions horizontalCentered="1"/>
  <pageMargins left="0.2" right="0.2" top="0.75" bottom="0.75" header="0.31" footer="0.31"/>
  <pageSetup horizontalDpi="600" verticalDpi="6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showGridLines="0" workbookViewId="0" topLeftCell="A1">
      <pane xSplit="1" ySplit="6" topLeftCell="B56" activePane="bottomRight" state="frozen"/>
      <selection pane="topRight" activeCell="B1" sqref="B1"/>
      <selection pane="bottomLeft" activeCell="A7" sqref="A7"/>
      <selection pane="bottomRight" activeCell="C67" sqref="C67:F68"/>
    </sheetView>
  </sheetViews>
  <sheetFormatPr defaultColWidth="11.421875" defaultRowHeight="15"/>
  <cols>
    <col min="1" max="1" width="1.421875" style="0" customWidth="1"/>
    <col min="2" max="3" width="19.421875" style="0" customWidth="1"/>
    <col min="4" max="5" width="16.8515625" style="0" bestFit="1" customWidth="1"/>
    <col min="6" max="6" width="4.00390625" style="0" customWidth="1"/>
    <col min="7" max="8" width="20.140625" style="0" customWidth="1"/>
    <col min="9" max="10" width="16.8515625" style="0" customWidth="1"/>
    <col min="11" max="11" width="2.28125" style="0" customWidth="1"/>
    <col min="12" max="12" width="14.140625" style="0" bestFit="1" customWidth="1"/>
    <col min="13" max="13" width="18.8515625" style="0" bestFit="1" customWidth="1"/>
    <col min="14" max="14" width="19.421875" style="0" bestFit="1" customWidth="1"/>
    <col min="15" max="15" width="16.8515625" style="0" bestFit="1" customWidth="1"/>
    <col min="16" max="16" width="12.421875" style="0" bestFit="1" customWidth="1"/>
  </cols>
  <sheetData>
    <row r="1" spans="1:11" ht="15">
      <c r="A1" s="1"/>
      <c r="C1" s="272" t="s">
        <v>149</v>
      </c>
      <c r="D1" s="272"/>
      <c r="E1" s="272"/>
      <c r="F1" s="272"/>
      <c r="G1" s="272"/>
      <c r="H1" s="272"/>
      <c r="I1" s="272"/>
      <c r="J1" s="1"/>
      <c r="K1" s="1"/>
    </row>
    <row r="2" spans="1:11" ht="15">
      <c r="A2" s="69"/>
      <c r="C2" s="272" t="s">
        <v>150</v>
      </c>
      <c r="D2" s="272"/>
      <c r="E2" s="272"/>
      <c r="F2" s="272"/>
      <c r="G2" s="272"/>
      <c r="H2" s="272"/>
      <c r="I2" s="272"/>
      <c r="J2" s="1"/>
      <c r="K2" s="1"/>
    </row>
    <row r="3" spans="1:11" ht="15">
      <c r="A3" s="69"/>
      <c r="C3" s="272" t="s">
        <v>1</v>
      </c>
      <c r="D3" s="272"/>
      <c r="E3" s="272"/>
      <c r="F3" s="272"/>
      <c r="G3" s="272"/>
      <c r="H3" s="272"/>
      <c r="I3" s="272"/>
      <c r="J3" s="1"/>
      <c r="K3" s="1"/>
    </row>
    <row r="4" spans="1:10" ht="15">
      <c r="A4" s="69"/>
      <c r="B4" s="5" t="s">
        <v>2</v>
      </c>
      <c r="C4" s="273" t="s">
        <v>3</v>
      </c>
      <c r="D4" s="273"/>
      <c r="E4" s="273"/>
      <c r="F4" s="273"/>
      <c r="G4" s="273"/>
      <c r="H4" s="273"/>
      <c r="I4" s="273"/>
      <c r="J4" s="78"/>
    </row>
    <row r="5" spans="1:10" ht="15">
      <c r="A5" s="160"/>
      <c r="B5" s="160"/>
      <c r="C5" s="160"/>
      <c r="D5" s="69"/>
      <c r="E5" s="69"/>
      <c r="F5" s="160"/>
      <c r="I5" s="161"/>
      <c r="J5" s="161"/>
    </row>
    <row r="6" spans="1:11" ht="15">
      <c r="A6" s="162"/>
      <c r="B6" s="299" t="s">
        <v>4</v>
      </c>
      <c r="C6" s="299"/>
      <c r="D6" s="163" t="s">
        <v>151</v>
      </c>
      <c r="E6" s="163" t="s">
        <v>152</v>
      </c>
      <c r="F6" s="164"/>
      <c r="G6" s="299" t="s">
        <v>4</v>
      </c>
      <c r="H6" s="299"/>
      <c r="I6" s="163" t="s">
        <v>151</v>
      </c>
      <c r="J6" s="163" t="s">
        <v>152</v>
      </c>
      <c r="K6" s="165"/>
    </row>
    <row r="7" spans="1:11" ht="15">
      <c r="A7" s="15"/>
      <c r="B7" s="16"/>
      <c r="C7" s="16"/>
      <c r="D7" s="17"/>
      <c r="E7" s="17"/>
      <c r="F7" s="6"/>
      <c r="G7" s="4"/>
      <c r="H7" s="166"/>
      <c r="I7" s="4"/>
      <c r="J7" s="4"/>
      <c r="K7" s="18"/>
    </row>
    <row r="8" spans="1:11" ht="15">
      <c r="A8" s="129"/>
      <c r="B8" s="167"/>
      <c r="C8" s="167"/>
      <c r="D8" s="168"/>
      <c r="E8" s="168"/>
      <c r="F8" s="120"/>
      <c r="G8" s="4"/>
      <c r="H8" s="166"/>
      <c r="I8" s="169"/>
      <c r="J8" s="169"/>
      <c r="K8" s="18"/>
    </row>
    <row r="9" spans="1:14" ht="15">
      <c r="A9" s="26"/>
      <c r="B9" s="311" t="s">
        <v>71</v>
      </c>
      <c r="C9" s="311"/>
      <c r="D9" s="170">
        <f>D11+D22</f>
        <v>0</v>
      </c>
      <c r="E9" s="170">
        <f>E11+E22</f>
        <v>2377583686.52</v>
      </c>
      <c r="F9" s="120"/>
      <c r="G9" s="311" t="s">
        <v>72</v>
      </c>
      <c r="H9" s="311"/>
      <c r="I9" s="170">
        <f>I11+I23</f>
        <v>1135047801.21</v>
      </c>
      <c r="J9" s="170">
        <f>J11+J23</f>
        <v>174456737.58</v>
      </c>
      <c r="K9" s="18"/>
      <c r="M9" s="171"/>
      <c r="N9" s="65"/>
    </row>
    <row r="10" spans="1:15" ht="15">
      <c r="A10" s="23"/>
      <c r="B10" s="131"/>
      <c r="C10" s="132"/>
      <c r="D10" s="172"/>
      <c r="E10" s="172"/>
      <c r="F10" s="120"/>
      <c r="G10" s="131"/>
      <c r="H10" s="131"/>
      <c r="I10" s="172"/>
      <c r="J10" s="172"/>
      <c r="K10" s="18"/>
      <c r="M10" s="66"/>
      <c r="N10" s="173"/>
      <c r="O10" s="66"/>
    </row>
    <row r="11" spans="1:15" ht="15">
      <c r="A11" s="23"/>
      <c r="B11" s="311" t="s">
        <v>73</v>
      </c>
      <c r="C11" s="311"/>
      <c r="D11" s="170">
        <f>SUM(D13:D20)</f>
        <v>0</v>
      </c>
      <c r="E11" s="170">
        <f>SUM(E13:E20)</f>
        <v>2043529319.27</v>
      </c>
      <c r="F11" s="120"/>
      <c r="G11" s="311" t="s">
        <v>74</v>
      </c>
      <c r="H11" s="311"/>
      <c r="I11" s="170">
        <f>SUM(I13:I21)</f>
        <v>1135047801.21</v>
      </c>
      <c r="J11" s="170">
        <f>SUM(J13:J21)</f>
        <v>0</v>
      </c>
      <c r="K11" s="18"/>
      <c r="M11" s="66"/>
      <c r="N11" s="171"/>
      <c r="O11" s="66"/>
    </row>
    <row r="12" spans="1:16" ht="15">
      <c r="A12" s="23"/>
      <c r="B12" s="131"/>
      <c r="C12" s="132"/>
      <c r="D12" s="172"/>
      <c r="E12" s="172"/>
      <c r="F12" s="120"/>
      <c r="G12" s="131"/>
      <c r="H12" s="131"/>
      <c r="I12" s="172"/>
      <c r="J12" s="172"/>
      <c r="K12" s="18"/>
      <c r="M12" s="65"/>
      <c r="N12" s="66"/>
      <c r="O12" s="66"/>
      <c r="P12" s="171"/>
    </row>
    <row r="13" spans="1:15" ht="15">
      <c r="A13" s="26"/>
      <c r="B13" s="312" t="s">
        <v>75</v>
      </c>
      <c r="C13" s="312"/>
      <c r="D13" s="174">
        <v>0</v>
      </c>
      <c r="E13" s="174">
        <v>1787915359.87</v>
      </c>
      <c r="F13" s="120"/>
      <c r="G13" s="312" t="s">
        <v>76</v>
      </c>
      <c r="H13" s="312"/>
      <c r="I13" s="175">
        <v>25910036.36</v>
      </c>
      <c r="J13" s="175"/>
      <c r="K13" s="18"/>
      <c r="M13" s="66"/>
      <c r="N13" s="66"/>
      <c r="O13" s="176"/>
    </row>
    <row r="14" spans="1:15" ht="15">
      <c r="A14" s="26"/>
      <c r="B14" s="312" t="s">
        <v>77</v>
      </c>
      <c r="C14" s="312"/>
      <c r="D14" s="175">
        <v>0</v>
      </c>
      <c r="E14" s="175">
        <v>255613959.4</v>
      </c>
      <c r="F14" s="120"/>
      <c r="G14" s="312" t="s">
        <v>78</v>
      </c>
      <c r="H14" s="312"/>
      <c r="I14" s="175"/>
      <c r="J14" s="175"/>
      <c r="K14" s="18"/>
      <c r="M14" s="66"/>
      <c r="N14" s="66"/>
      <c r="O14" s="176"/>
    </row>
    <row r="15" spans="1:13" ht="15">
      <c r="A15" s="26"/>
      <c r="B15" s="312" t="s">
        <v>79</v>
      </c>
      <c r="C15" s="312"/>
      <c r="D15" s="175"/>
      <c r="E15" s="175"/>
      <c r="F15" s="120"/>
      <c r="G15" s="312" t="s">
        <v>80</v>
      </c>
      <c r="H15" s="312"/>
      <c r="I15" s="175">
        <v>89137849.97</v>
      </c>
      <c r="J15" s="175"/>
      <c r="K15" s="18"/>
      <c r="M15" s="66"/>
    </row>
    <row r="16" spans="1:11" ht="15">
      <c r="A16" s="26"/>
      <c r="B16" s="312" t="s">
        <v>81</v>
      </c>
      <c r="C16" s="312"/>
      <c r="D16" s="175">
        <v>0</v>
      </c>
      <c r="E16" s="175"/>
      <c r="F16" s="120"/>
      <c r="G16" s="312" t="s">
        <v>82</v>
      </c>
      <c r="H16" s="312"/>
      <c r="I16" s="175"/>
      <c r="J16" s="175"/>
      <c r="K16" s="18"/>
    </row>
    <row r="17" spans="1:14" ht="15">
      <c r="A17" s="26"/>
      <c r="B17" s="312" t="s">
        <v>83</v>
      </c>
      <c r="C17" s="312"/>
      <c r="D17" s="175">
        <v>0</v>
      </c>
      <c r="E17" s="175"/>
      <c r="F17" s="120"/>
      <c r="G17" s="312" t="s">
        <v>84</v>
      </c>
      <c r="H17" s="312"/>
      <c r="I17" s="175"/>
      <c r="J17" s="175"/>
      <c r="K17" s="18"/>
      <c r="L17" s="171"/>
      <c r="M17" s="171"/>
      <c r="N17" s="65"/>
    </row>
    <row r="18" spans="1:15" ht="15" customHeight="1">
      <c r="A18" s="26"/>
      <c r="B18" s="312" t="s">
        <v>85</v>
      </c>
      <c r="C18" s="312"/>
      <c r="D18" s="175">
        <v>0</v>
      </c>
      <c r="E18" s="175"/>
      <c r="F18" s="120"/>
      <c r="G18" s="312" t="s">
        <v>86</v>
      </c>
      <c r="H18" s="312"/>
      <c r="I18" s="175"/>
      <c r="J18" s="175"/>
      <c r="K18" s="18"/>
      <c r="M18" s="66"/>
      <c r="N18" s="66"/>
      <c r="O18" s="176"/>
    </row>
    <row r="19" spans="1:13" ht="15">
      <c r="A19" s="26"/>
      <c r="B19" s="312"/>
      <c r="C19" s="312"/>
      <c r="D19" s="175"/>
      <c r="E19" s="175"/>
      <c r="F19" s="120"/>
      <c r="G19" s="312"/>
      <c r="H19" s="312"/>
      <c r="I19" s="175">
        <v>80779401.72</v>
      </c>
      <c r="J19" s="175"/>
      <c r="K19" s="18"/>
      <c r="M19" s="65"/>
    </row>
    <row r="20" spans="1:13" ht="15">
      <c r="A20" s="26"/>
      <c r="B20" s="312" t="s">
        <v>87</v>
      </c>
      <c r="C20" s="312"/>
      <c r="D20" s="175">
        <v>0</v>
      </c>
      <c r="E20" s="175"/>
      <c r="F20" s="120"/>
      <c r="G20" s="312" t="s">
        <v>88</v>
      </c>
      <c r="H20" s="312"/>
      <c r="I20" s="175"/>
      <c r="J20" s="175"/>
      <c r="K20" s="18"/>
      <c r="M20" s="65"/>
    </row>
    <row r="21" spans="1:13" ht="15">
      <c r="A21" s="23"/>
      <c r="B21" s="131"/>
      <c r="C21" s="132"/>
      <c r="D21" s="172"/>
      <c r="E21" s="172"/>
      <c r="F21" s="120"/>
      <c r="G21" s="312" t="s">
        <v>89</v>
      </c>
      <c r="H21" s="312"/>
      <c r="I21" s="175">
        <v>939220513.16</v>
      </c>
      <c r="J21" s="175"/>
      <c r="K21" s="18"/>
      <c r="M21" s="66"/>
    </row>
    <row r="22" spans="1:13" ht="15">
      <c r="A22" s="23"/>
      <c r="B22" s="311" t="s">
        <v>92</v>
      </c>
      <c r="C22" s="311"/>
      <c r="D22" s="170">
        <f>SUM(D24:D36)</f>
        <v>0</v>
      </c>
      <c r="E22" s="170">
        <f>SUM(E24:E36)</f>
        <v>334054367.25</v>
      </c>
      <c r="F22" s="120"/>
      <c r="G22" s="131"/>
      <c r="H22" s="131"/>
      <c r="I22" s="172"/>
      <c r="J22" s="172"/>
      <c r="K22" s="18"/>
      <c r="M22" s="65"/>
    </row>
    <row r="23" spans="1:13" ht="15">
      <c r="A23" s="23"/>
      <c r="B23" s="131"/>
      <c r="C23" s="132"/>
      <c r="D23" s="172"/>
      <c r="E23" s="172"/>
      <c r="F23" s="120"/>
      <c r="G23" s="313" t="s">
        <v>93</v>
      </c>
      <c r="H23" s="313"/>
      <c r="I23" s="170">
        <f>SUM(I25:I32)</f>
        <v>0</v>
      </c>
      <c r="J23" s="170">
        <f>SUM(J25:J32)</f>
        <v>174456737.58</v>
      </c>
      <c r="K23" s="18"/>
      <c r="M23" s="65"/>
    </row>
    <row r="24" spans="1:11" ht="15">
      <c r="A24" s="26"/>
      <c r="B24" s="312" t="s">
        <v>94</v>
      </c>
      <c r="C24" s="312"/>
      <c r="D24" s="175">
        <v>0</v>
      </c>
      <c r="E24" s="175"/>
      <c r="F24" s="120"/>
      <c r="G24" s="131"/>
      <c r="H24" s="131"/>
      <c r="I24" s="172"/>
      <c r="J24" s="172"/>
      <c r="K24" s="18"/>
    </row>
    <row r="25" spans="1:11" ht="15" customHeight="1">
      <c r="A25" s="26"/>
      <c r="B25" s="312" t="s">
        <v>96</v>
      </c>
      <c r="C25" s="312"/>
      <c r="D25" s="175">
        <v>0</v>
      </c>
      <c r="E25" s="175"/>
      <c r="F25" s="120"/>
      <c r="G25" s="312" t="s">
        <v>95</v>
      </c>
      <c r="H25" s="312"/>
      <c r="I25" s="175"/>
      <c r="J25" s="175"/>
      <c r="K25" s="18"/>
    </row>
    <row r="26" spans="1:13" ht="15">
      <c r="A26" s="26"/>
      <c r="B26" s="312"/>
      <c r="C26" s="312"/>
      <c r="D26" s="175"/>
      <c r="E26" s="175"/>
      <c r="F26" s="120"/>
      <c r="G26" s="312" t="s">
        <v>97</v>
      </c>
      <c r="H26" s="312"/>
      <c r="I26" s="175"/>
      <c r="J26" s="175"/>
      <c r="K26" s="18"/>
      <c r="M26" s="65"/>
    </row>
    <row r="27" spans="1:15" ht="15" customHeight="1">
      <c r="A27" s="26"/>
      <c r="B27" s="312" t="s">
        <v>99</v>
      </c>
      <c r="C27" s="312"/>
      <c r="D27" s="175">
        <v>0</v>
      </c>
      <c r="E27" s="177">
        <v>327957631.68</v>
      </c>
      <c r="F27" s="120"/>
      <c r="G27" s="312" t="s">
        <v>98</v>
      </c>
      <c r="H27" s="312"/>
      <c r="I27" s="175"/>
      <c r="J27" s="175">
        <v>174456737.58</v>
      </c>
      <c r="K27" s="18"/>
      <c r="M27" s="66"/>
      <c r="O27" s="176"/>
    </row>
    <row r="28" spans="1:13" ht="15">
      <c r="A28" s="26"/>
      <c r="B28" s="312"/>
      <c r="C28" s="312"/>
      <c r="D28" s="175"/>
      <c r="E28" s="177"/>
      <c r="F28" s="120"/>
      <c r="G28" s="312" t="s">
        <v>100</v>
      </c>
      <c r="H28" s="312"/>
      <c r="I28" s="175"/>
      <c r="J28" s="175"/>
      <c r="K28" s="18"/>
      <c r="M28" s="66"/>
    </row>
    <row r="29" spans="1:11" ht="15">
      <c r="A29" s="26"/>
      <c r="B29" s="312" t="s">
        <v>102</v>
      </c>
      <c r="C29" s="312"/>
      <c r="D29" s="175">
        <v>0</v>
      </c>
      <c r="E29" s="175">
        <v>5196735.57</v>
      </c>
      <c r="F29" s="120"/>
      <c r="G29" s="312" t="s">
        <v>101</v>
      </c>
      <c r="H29" s="312"/>
      <c r="I29" s="175"/>
      <c r="J29" s="175"/>
      <c r="K29" s="18"/>
    </row>
    <row r="30" spans="1:11" ht="15">
      <c r="A30" s="26"/>
      <c r="B30" s="312" t="s">
        <v>103</v>
      </c>
      <c r="C30" s="312"/>
      <c r="D30" s="175">
        <v>0</v>
      </c>
      <c r="E30" s="175"/>
      <c r="F30" s="120"/>
      <c r="G30" s="312" t="s">
        <v>104</v>
      </c>
      <c r="H30" s="312"/>
      <c r="I30" s="175"/>
      <c r="J30" s="175"/>
      <c r="K30" s="18"/>
    </row>
    <row r="31" spans="1:15" ht="15" customHeight="1">
      <c r="A31" s="26"/>
      <c r="B31" s="312" t="s">
        <v>105</v>
      </c>
      <c r="C31" s="312"/>
      <c r="D31" s="175">
        <v>0</v>
      </c>
      <c r="E31" s="175"/>
      <c r="F31" s="120"/>
      <c r="I31" s="171"/>
      <c r="J31" s="171"/>
      <c r="K31" s="18"/>
      <c r="O31" s="66"/>
    </row>
    <row r="32" spans="1:14" ht="15">
      <c r="A32" s="26"/>
      <c r="B32" s="312"/>
      <c r="C32" s="312"/>
      <c r="D32" s="175"/>
      <c r="E32" s="175"/>
      <c r="F32" s="120"/>
      <c r="G32" s="178"/>
      <c r="H32" s="178"/>
      <c r="I32" s="175"/>
      <c r="J32" s="175"/>
      <c r="K32" s="18"/>
      <c r="M32" s="65"/>
      <c r="N32" s="171"/>
    </row>
    <row r="33" spans="1:13" ht="24" customHeight="1">
      <c r="A33" s="26"/>
      <c r="B33" s="312" t="s">
        <v>107</v>
      </c>
      <c r="C33" s="312"/>
      <c r="D33" s="175">
        <v>0</v>
      </c>
      <c r="E33" s="175">
        <v>900000</v>
      </c>
      <c r="F33" s="120"/>
      <c r="G33" s="311" t="s">
        <v>111</v>
      </c>
      <c r="H33" s="311"/>
      <c r="I33" s="170">
        <f>I35+I41+I50</f>
        <v>1248334520.47</v>
      </c>
      <c r="J33" s="170">
        <f>J35+J41+J50</f>
        <v>1711002975.07</v>
      </c>
      <c r="K33" s="18"/>
      <c r="M33" s="66"/>
    </row>
    <row r="34" spans="1:13" ht="15" customHeight="1">
      <c r="A34" s="26"/>
      <c r="B34" s="312" t="s">
        <v>108</v>
      </c>
      <c r="C34" s="312"/>
      <c r="D34" s="175">
        <v>0</v>
      </c>
      <c r="E34" s="175"/>
      <c r="F34" s="120"/>
      <c r="G34" s="131"/>
      <c r="H34" s="131"/>
      <c r="I34" s="172"/>
      <c r="J34" s="172"/>
      <c r="K34" s="18"/>
      <c r="M34" s="171"/>
    </row>
    <row r="35" spans="1:11" ht="15">
      <c r="A35" s="26"/>
      <c r="B35" s="312"/>
      <c r="C35" s="312"/>
      <c r="D35" s="175"/>
      <c r="E35" s="175"/>
      <c r="F35" s="120"/>
      <c r="G35" s="311" t="s">
        <v>113</v>
      </c>
      <c r="H35" s="311"/>
      <c r="I35" s="170">
        <f>SUM(I37:I39)</f>
        <v>89140000</v>
      </c>
      <c r="J35" s="170">
        <f>SUM(J37:J39)</f>
        <v>0</v>
      </c>
      <c r="K35" s="18"/>
    </row>
    <row r="36" spans="1:11" ht="15" customHeight="1">
      <c r="A36" s="26"/>
      <c r="B36" s="312" t="s">
        <v>110</v>
      </c>
      <c r="C36" s="312"/>
      <c r="D36" s="175">
        <v>0</v>
      </c>
      <c r="E36" s="175"/>
      <c r="F36" s="120"/>
      <c r="G36" s="131"/>
      <c r="H36" s="131"/>
      <c r="I36" s="172"/>
      <c r="J36" s="172"/>
      <c r="K36" s="18"/>
    </row>
    <row r="37" spans="1:11" ht="15">
      <c r="A37" s="23"/>
      <c r="B37" s="131"/>
      <c r="C37" s="132"/>
      <c r="D37" s="179"/>
      <c r="E37" s="179"/>
      <c r="F37" s="120"/>
      <c r="G37" s="312" t="s">
        <v>37</v>
      </c>
      <c r="H37" s="312"/>
      <c r="I37" s="175">
        <v>89140000</v>
      </c>
      <c r="J37" s="175">
        <v>0</v>
      </c>
      <c r="K37" s="18"/>
    </row>
    <row r="38" spans="1:13" ht="15" customHeight="1">
      <c r="A38" s="26"/>
      <c r="B38" s="4"/>
      <c r="C38" s="4"/>
      <c r="D38" s="180"/>
      <c r="E38" s="180"/>
      <c r="F38" s="120"/>
      <c r="G38" s="312" t="s">
        <v>115</v>
      </c>
      <c r="H38" s="312"/>
      <c r="I38" s="175">
        <v>0</v>
      </c>
      <c r="J38" s="175">
        <v>0</v>
      </c>
      <c r="K38" s="18"/>
      <c r="M38" s="171"/>
    </row>
    <row r="39" spans="1:11" ht="15">
      <c r="A39" s="23"/>
      <c r="B39" s="4"/>
      <c r="C39" s="4"/>
      <c r="D39" s="180"/>
      <c r="E39" s="180"/>
      <c r="F39" s="120"/>
      <c r="G39" s="312" t="s">
        <v>116</v>
      </c>
      <c r="H39" s="312"/>
      <c r="I39" s="175">
        <v>0</v>
      </c>
      <c r="J39" s="175">
        <v>0</v>
      </c>
      <c r="K39" s="18"/>
    </row>
    <row r="40" spans="1:13" ht="15">
      <c r="A40" s="26"/>
      <c r="B40" s="4"/>
      <c r="C40" s="4"/>
      <c r="D40" s="180"/>
      <c r="E40" s="180"/>
      <c r="F40" s="120"/>
      <c r="G40" s="131"/>
      <c r="H40" s="131"/>
      <c r="I40" s="172"/>
      <c r="J40" s="172"/>
      <c r="K40" s="18"/>
      <c r="M40" s="171"/>
    </row>
    <row r="41" spans="1:13" ht="15" customHeight="1">
      <c r="A41" s="23"/>
      <c r="B41" s="4"/>
      <c r="C41" s="4"/>
      <c r="D41" s="180"/>
      <c r="E41" s="180"/>
      <c r="F41" s="120"/>
      <c r="G41" s="311" t="s">
        <v>117</v>
      </c>
      <c r="H41" s="311"/>
      <c r="I41" s="170">
        <f>SUM(I43:I47)</f>
        <v>1159194520.47</v>
      </c>
      <c r="J41" s="170">
        <f>SUM(J43:J47)</f>
        <v>1711002975.07</v>
      </c>
      <c r="K41" s="18"/>
      <c r="M41" s="66"/>
    </row>
    <row r="42" spans="1:11" ht="15" customHeight="1">
      <c r="A42" s="26"/>
      <c r="B42" s="4"/>
      <c r="C42" s="4"/>
      <c r="D42" s="180"/>
      <c r="E42" s="180"/>
      <c r="F42" s="120"/>
      <c r="G42" s="131"/>
      <c r="H42" s="131"/>
      <c r="I42" s="172"/>
      <c r="J42" s="172"/>
      <c r="K42" s="18"/>
    </row>
    <row r="43" spans="1:11" ht="15">
      <c r="A43" s="26"/>
      <c r="B43" s="4"/>
      <c r="C43" s="4"/>
      <c r="D43" s="180"/>
      <c r="E43" s="180"/>
      <c r="F43" s="120"/>
      <c r="G43" s="312" t="s">
        <v>118</v>
      </c>
      <c r="H43" s="312"/>
      <c r="I43" s="100"/>
      <c r="J43" s="175">
        <v>1711002975.07</v>
      </c>
      <c r="K43" s="18"/>
    </row>
    <row r="44" spans="1:11" ht="15" customHeight="1">
      <c r="A44" s="26"/>
      <c r="B44" s="4"/>
      <c r="C44" s="4"/>
      <c r="D44" s="180"/>
      <c r="E44" s="180"/>
      <c r="F44" s="120"/>
      <c r="G44" s="312" t="s">
        <v>119</v>
      </c>
      <c r="H44" s="312"/>
      <c r="I44" s="175">
        <v>1698665126.66</v>
      </c>
      <c r="J44" s="100"/>
      <c r="K44" s="18"/>
    </row>
    <row r="45" spans="1:15" ht="15">
      <c r="A45" s="26"/>
      <c r="B45" s="4"/>
      <c r="C45" s="4"/>
      <c r="D45" s="180"/>
      <c r="E45" s="180"/>
      <c r="F45" s="120"/>
      <c r="G45" s="312" t="s">
        <v>120</v>
      </c>
      <c r="H45" s="312"/>
      <c r="I45" s="175"/>
      <c r="J45" s="175"/>
      <c r="K45" s="18"/>
      <c r="O45" s="66"/>
    </row>
    <row r="46" spans="1:13" ht="15" customHeight="1">
      <c r="A46" s="26"/>
      <c r="B46" s="4"/>
      <c r="C46" s="4"/>
      <c r="D46" s="180"/>
      <c r="E46" s="180"/>
      <c r="F46" s="120"/>
      <c r="G46" s="312" t="s">
        <v>121</v>
      </c>
      <c r="H46" s="312"/>
      <c r="I46" s="175"/>
      <c r="J46" s="175"/>
      <c r="K46" s="18"/>
      <c r="M46" s="176"/>
    </row>
    <row r="47" spans="1:15" ht="15" customHeight="1">
      <c r="A47" s="26"/>
      <c r="B47" s="4"/>
      <c r="C47" s="4"/>
      <c r="D47" s="180"/>
      <c r="E47" s="180"/>
      <c r="F47" s="120"/>
      <c r="G47" s="312" t="s">
        <v>122</v>
      </c>
      <c r="H47" s="312"/>
      <c r="I47" s="175">
        <v>-539470606.19</v>
      </c>
      <c r="J47" s="175"/>
      <c r="K47" s="18"/>
      <c r="M47" s="66"/>
      <c r="N47" s="65"/>
      <c r="O47" s="66"/>
    </row>
    <row r="48" spans="1:11" ht="15">
      <c r="A48" s="26"/>
      <c r="B48" s="4"/>
      <c r="C48" s="4"/>
      <c r="D48" s="180"/>
      <c r="E48" s="180"/>
      <c r="F48" s="120"/>
      <c r="G48" s="312"/>
      <c r="H48" s="312"/>
      <c r="I48" s="175"/>
      <c r="J48" s="175"/>
      <c r="K48" s="18"/>
    </row>
    <row r="49" spans="1:11" ht="15">
      <c r="A49" s="26"/>
      <c r="B49" s="4"/>
      <c r="C49" s="4"/>
      <c r="D49" s="180"/>
      <c r="E49" s="180"/>
      <c r="F49" s="120"/>
      <c r="G49" s="131"/>
      <c r="H49" s="131"/>
      <c r="I49" s="172"/>
      <c r="J49" s="172"/>
      <c r="K49" s="18"/>
    </row>
    <row r="50" spans="1:13" ht="15" customHeight="1">
      <c r="A50" s="23"/>
      <c r="B50" s="4"/>
      <c r="C50" s="4"/>
      <c r="D50" s="180"/>
      <c r="E50" s="180"/>
      <c r="F50" s="120"/>
      <c r="G50" s="311" t="s">
        <v>153</v>
      </c>
      <c r="H50" s="311"/>
      <c r="I50" s="170">
        <f>SUM(I53:I54)</f>
        <v>0</v>
      </c>
      <c r="J50" s="170">
        <f>SUM(J53:J54)</f>
        <v>0</v>
      </c>
      <c r="K50" s="18"/>
      <c r="M50" s="66"/>
    </row>
    <row r="51" spans="1:13" ht="15">
      <c r="A51" s="23"/>
      <c r="B51" s="4"/>
      <c r="C51" s="4"/>
      <c r="D51" s="180"/>
      <c r="E51" s="180"/>
      <c r="F51" s="120"/>
      <c r="G51" s="311"/>
      <c r="H51" s="311"/>
      <c r="I51" s="170"/>
      <c r="J51" s="170"/>
      <c r="K51" s="18"/>
      <c r="M51" s="66"/>
    </row>
    <row r="52" spans="1:11" ht="15">
      <c r="A52" s="26"/>
      <c r="B52" s="4"/>
      <c r="C52" s="4"/>
      <c r="D52" s="180"/>
      <c r="E52" s="180"/>
      <c r="F52" s="120"/>
      <c r="G52" s="131"/>
      <c r="H52" s="131"/>
      <c r="I52" s="172"/>
      <c r="J52" s="172"/>
      <c r="K52" s="18"/>
    </row>
    <row r="53" spans="1:11" ht="15" customHeight="1">
      <c r="A53" s="23"/>
      <c r="B53" s="4"/>
      <c r="C53" s="4"/>
      <c r="D53" s="180"/>
      <c r="E53" s="180"/>
      <c r="F53" s="120"/>
      <c r="G53" s="312" t="s">
        <v>124</v>
      </c>
      <c r="H53" s="312"/>
      <c r="I53" s="181"/>
      <c r="J53" s="175">
        <v>0</v>
      </c>
      <c r="K53" s="18"/>
    </row>
    <row r="54" spans="1:11" ht="15">
      <c r="A54" s="23"/>
      <c r="B54" s="4"/>
      <c r="C54" s="4"/>
      <c r="D54" s="180"/>
      <c r="E54" s="180"/>
      <c r="F54" s="120"/>
      <c r="G54" s="312" t="s">
        <v>125</v>
      </c>
      <c r="H54" s="312"/>
      <c r="I54" s="175">
        <v>0</v>
      </c>
      <c r="J54" s="175">
        <v>0</v>
      </c>
      <c r="K54" s="18"/>
    </row>
    <row r="55" spans="1:11" ht="15">
      <c r="A55" s="26"/>
      <c r="B55" s="4"/>
      <c r="C55" s="180"/>
      <c r="D55" s="180"/>
      <c r="E55" s="180"/>
      <c r="F55" s="120"/>
      <c r="I55" s="171"/>
      <c r="J55" s="171"/>
      <c r="K55" s="18"/>
    </row>
    <row r="56" spans="1:14" ht="15">
      <c r="A56" s="26"/>
      <c r="B56" s="4"/>
      <c r="C56" s="4"/>
      <c r="D56" s="180"/>
      <c r="E56" s="180"/>
      <c r="F56" s="120"/>
      <c r="I56" s="171"/>
      <c r="J56" s="171"/>
      <c r="K56" s="18"/>
      <c r="M56" s="171"/>
      <c r="N56" s="171"/>
    </row>
    <row r="57" spans="1:11" ht="15">
      <c r="A57" s="26"/>
      <c r="B57" s="4"/>
      <c r="C57" s="4"/>
      <c r="D57" s="4"/>
      <c r="E57" s="4"/>
      <c r="F57" s="120"/>
      <c r="K57" s="18"/>
    </row>
    <row r="58" spans="1:14" ht="15">
      <c r="A58" s="41"/>
      <c r="B58" s="42"/>
      <c r="C58" s="182"/>
      <c r="D58" s="183"/>
      <c r="E58" s="184"/>
      <c r="F58" s="184"/>
      <c r="G58" s="42"/>
      <c r="H58" s="185"/>
      <c r="I58" s="183"/>
      <c r="J58" s="184"/>
      <c r="K58" s="186"/>
      <c r="N58" s="171"/>
    </row>
    <row r="59" spans="1:11" ht="15">
      <c r="A59" s="4"/>
      <c r="C59" s="46"/>
      <c r="D59" s="47"/>
      <c r="E59" s="48"/>
      <c r="F59" s="48"/>
      <c r="H59" s="187"/>
      <c r="I59" s="47"/>
      <c r="J59" s="48"/>
      <c r="K59" s="48"/>
    </row>
    <row r="60" spans="2:10" ht="15">
      <c r="B60" s="304" t="s">
        <v>60</v>
      </c>
      <c r="C60" s="304"/>
      <c r="D60" s="304"/>
      <c r="E60" s="304"/>
      <c r="F60" s="304"/>
      <c r="G60" s="304"/>
      <c r="H60" s="304"/>
      <c r="I60" s="304"/>
      <c r="J60" s="304"/>
    </row>
    <row r="61" spans="2:10" ht="15">
      <c r="B61" s="45"/>
      <c r="C61" s="45"/>
      <c r="D61" s="45"/>
      <c r="E61" s="45"/>
      <c r="F61" s="45"/>
      <c r="G61" s="45"/>
      <c r="H61" s="45"/>
      <c r="I61" s="45"/>
      <c r="J61" s="45"/>
    </row>
    <row r="62" spans="2:10" ht="15">
      <c r="B62" s="158"/>
      <c r="C62" s="309" t="s">
        <v>64</v>
      </c>
      <c r="D62" s="309"/>
      <c r="E62" s="48"/>
      <c r="F62" s="309" t="s">
        <v>65</v>
      </c>
      <c r="G62" s="309"/>
      <c r="H62" s="309"/>
      <c r="I62" s="53"/>
      <c r="J62" s="48"/>
    </row>
    <row r="63" spans="3:10" ht="15" customHeight="1">
      <c r="C63" s="310" t="s">
        <v>62</v>
      </c>
      <c r="D63" s="310"/>
      <c r="E63" s="188"/>
      <c r="F63" s="310" t="s">
        <v>61</v>
      </c>
      <c r="G63" s="310"/>
      <c r="H63" s="310"/>
      <c r="I63" s="188"/>
      <c r="J63" s="48"/>
    </row>
    <row r="64" spans="1:6" ht="15">
      <c r="A64" s="45"/>
      <c r="F64" s="120"/>
    </row>
    <row r="66" spans="3:6" ht="15">
      <c r="C66" s="314"/>
      <c r="D66" s="314"/>
      <c r="E66" s="314"/>
      <c r="F66" s="314"/>
    </row>
    <row r="67" spans="3:6" ht="15">
      <c r="C67" s="315"/>
      <c r="D67" s="315"/>
      <c r="E67" s="315"/>
      <c r="F67" s="315"/>
    </row>
  </sheetData>
  <mergeCells count="63">
    <mergeCell ref="C66:F66"/>
    <mergeCell ref="C67:F67"/>
    <mergeCell ref="B60:J60"/>
    <mergeCell ref="C62:D62"/>
    <mergeCell ref="F62:H62"/>
    <mergeCell ref="C63:D63"/>
    <mergeCell ref="F63:H63"/>
    <mergeCell ref="G54:H54"/>
    <mergeCell ref="G37:H37"/>
    <mergeCell ref="G38:H38"/>
    <mergeCell ref="G39:H39"/>
    <mergeCell ref="G41:H41"/>
    <mergeCell ref="G43:H43"/>
    <mergeCell ref="G44:H44"/>
    <mergeCell ref="G45:H45"/>
    <mergeCell ref="G46:H46"/>
    <mergeCell ref="G47:H48"/>
    <mergeCell ref="G50:H51"/>
    <mergeCell ref="G53:H53"/>
    <mergeCell ref="B36:C36"/>
    <mergeCell ref="B27:C28"/>
    <mergeCell ref="G27:H27"/>
    <mergeCell ref="G28:H28"/>
    <mergeCell ref="B29:C29"/>
    <mergeCell ref="G29:H29"/>
    <mergeCell ref="B30:C30"/>
    <mergeCell ref="G30:H30"/>
    <mergeCell ref="B31:C32"/>
    <mergeCell ref="B33:C33"/>
    <mergeCell ref="G33:H33"/>
    <mergeCell ref="B34:C35"/>
    <mergeCell ref="G35:H35"/>
    <mergeCell ref="G21:H21"/>
    <mergeCell ref="B22:C22"/>
    <mergeCell ref="G23:H23"/>
    <mergeCell ref="B24:C24"/>
    <mergeCell ref="B25:C26"/>
    <mergeCell ref="G25:H25"/>
    <mergeCell ref="G26:H26"/>
    <mergeCell ref="B17:C17"/>
    <mergeCell ref="G17:H17"/>
    <mergeCell ref="B18:C19"/>
    <mergeCell ref="G18:H19"/>
    <mergeCell ref="B20:C20"/>
    <mergeCell ref="G20:H20"/>
    <mergeCell ref="B14:C14"/>
    <mergeCell ref="G14:H14"/>
    <mergeCell ref="B15:C15"/>
    <mergeCell ref="G15:H15"/>
    <mergeCell ref="B16:C16"/>
    <mergeCell ref="G16:H16"/>
    <mergeCell ref="B9:C9"/>
    <mergeCell ref="G9:H9"/>
    <mergeCell ref="B11:C11"/>
    <mergeCell ref="G11:H11"/>
    <mergeCell ref="B13:C13"/>
    <mergeCell ref="G13:H13"/>
    <mergeCell ref="C1:I1"/>
    <mergeCell ref="C2:I2"/>
    <mergeCell ref="C3:I3"/>
    <mergeCell ref="C4:I4"/>
    <mergeCell ref="B6:C6"/>
    <mergeCell ref="G6:H6"/>
  </mergeCells>
  <printOptions horizontalCentered="1"/>
  <pageMargins left="0.31" right="0.31" top="0.35" bottom="0.35" header="0.31" footer="0.31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2"/>
  <sheetViews>
    <sheetView showGridLines="0" workbookViewId="0" topLeftCell="A54">
      <selection activeCell="Q62" sqref="A1:Q62"/>
    </sheetView>
  </sheetViews>
  <sheetFormatPr defaultColWidth="11.421875" defaultRowHeight="15"/>
  <cols>
    <col min="1" max="1" width="0.9921875" style="0" customWidth="1"/>
    <col min="2" max="2" width="1.7109375" style="0" customWidth="1"/>
    <col min="3" max="3" width="1.28515625" style="0" customWidth="1"/>
    <col min="4" max="6" width="14.421875" style="0" customWidth="1"/>
    <col min="7" max="7" width="13.8515625" style="0" bestFit="1" customWidth="1"/>
    <col min="8" max="8" width="13.28125" style="0" bestFit="1" customWidth="1"/>
    <col min="9" max="9" width="5.140625" style="0" customWidth="1"/>
    <col min="10" max="10" width="1.421875" style="0" customWidth="1"/>
    <col min="11" max="11" width="2.421875" style="0" customWidth="1"/>
    <col min="15" max="15" width="16.8515625" style="0" bestFit="1" customWidth="1"/>
    <col min="16" max="16" width="14.140625" style="0" bestFit="1" customWidth="1"/>
    <col min="17" max="17" width="2.7109375" style="0" customWidth="1"/>
  </cols>
  <sheetData>
    <row r="1" spans="1:17" ht="15">
      <c r="A1" s="6"/>
      <c r="B1" s="160"/>
      <c r="C1" s="160"/>
      <c r="D1" s="160"/>
      <c r="E1" s="272" t="s">
        <v>154</v>
      </c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160"/>
      <c r="Q1" s="160"/>
    </row>
    <row r="2" spans="1:17" ht="15">
      <c r="A2" s="6"/>
      <c r="B2" s="160"/>
      <c r="C2" s="160"/>
      <c r="D2" s="160"/>
      <c r="E2" s="272" t="s">
        <v>66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60"/>
      <c r="Q2" s="160"/>
    </row>
    <row r="3" spans="1:17" ht="15">
      <c r="A3" s="6"/>
      <c r="B3" s="160"/>
      <c r="C3" s="160"/>
      <c r="D3" s="160"/>
      <c r="E3" s="272" t="s">
        <v>1</v>
      </c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160"/>
      <c r="Q3" s="160"/>
    </row>
    <row r="4" spans="1:17" ht="15">
      <c r="A4" s="6"/>
      <c r="B4" s="6"/>
      <c r="C4" s="189"/>
      <c r="D4" s="190"/>
      <c r="E4" s="69"/>
      <c r="F4" s="69"/>
      <c r="G4" s="69"/>
      <c r="H4" s="69"/>
      <c r="I4" s="69"/>
      <c r="J4" s="69"/>
      <c r="K4" s="69"/>
      <c r="L4" s="69"/>
      <c r="M4" s="69"/>
      <c r="N4" s="69"/>
      <c r="O4" s="160"/>
      <c r="P4" s="4"/>
      <c r="Q4" s="4"/>
    </row>
    <row r="5" spans="1:17" ht="15">
      <c r="A5" s="122"/>
      <c r="B5" s="296" t="s">
        <v>2</v>
      </c>
      <c r="C5" s="296"/>
      <c r="D5" s="296"/>
      <c r="E5" s="273" t="s">
        <v>3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191"/>
      <c r="Q5" s="4"/>
    </row>
    <row r="6" spans="1:17" ht="15">
      <c r="A6" s="6"/>
      <c r="B6" s="6"/>
      <c r="C6" s="192"/>
      <c r="D6" s="190"/>
      <c r="E6" s="192"/>
      <c r="F6" s="192"/>
      <c r="G6" s="193"/>
      <c r="H6" s="193"/>
      <c r="I6" s="190"/>
      <c r="J6" s="4"/>
      <c r="K6" s="4"/>
      <c r="L6" s="4"/>
      <c r="M6" s="4"/>
      <c r="N6" s="4"/>
      <c r="O6" s="4"/>
      <c r="P6" s="4"/>
      <c r="Q6" s="4"/>
    </row>
    <row r="7" spans="1:17" ht="15">
      <c r="A7" s="194"/>
      <c r="B7" s="316" t="s">
        <v>4</v>
      </c>
      <c r="C7" s="317"/>
      <c r="D7" s="317"/>
      <c r="E7" s="317"/>
      <c r="F7" s="70"/>
      <c r="G7" s="81" t="s">
        <v>67</v>
      </c>
      <c r="H7" s="81" t="s">
        <v>155</v>
      </c>
      <c r="I7" s="195"/>
      <c r="J7" s="317" t="s">
        <v>4</v>
      </c>
      <c r="K7" s="317"/>
      <c r="L7" s="317"/>
      <c r="M7" s="317"/>
      <c r="N7" s="70"/>
      <c r="O7" s="81" t="s">
        <v>67</v>
      </c>
      <c r="P7" s="81" t="s">
        <v>63</v>
      </c>
      <c r="Q7" s="196"/>
    </row>
    <row r="8" spans="1:17" ht="15">
      <c r="A8" s="194"/>
      <c r="B8" s="318"/>
      <c r="C8" s="319"/>
      <c r="D8" s="319"/>
      <c r="E8" s="319"/>
      <c r="F8" s="71"/>
      <c r="G8" s="197">
        <v>2020</v>
      </c>
      <c r="H8" s="197">
        <v>2019</v>
      </c>
      <c r="I8" s="198"/>
      <c r="J8" s="319"/>
      <c r="K8" s="319"/>
      <c r="L8" s="319"/>
      <c r="M8" s="319"/>
      <c r="N8" s="71"/>
      <c r="O8" s="197">
        <v>2020</v>
      </c>
      <c r="P8" s="197">
        <v>2019</v>
      </c>
      <c r="Q8" s="199"/>
    </row>
    <row r="9" spans="1:17" ht="15">
      <c r="A9" s="6"/>
      <c r="B9" s="15"/>
      <c r="C9" s="6"/>
      <c r="D9" s="16"/>
      <c r="E9" s="16"/>
      <c r="F9" s="16"/>
      <c r="G9" s="200"/>
      <c r="H9" s="200"/>
      <c r="I9" s="6"/>
      <c r="J9" s="4"/>
      <c r="K9" s="4"/>
      <c r="L9" s="4"/>
      <c r="M9" s="4"/>
      <c r="N9" s="4"/>
      <c r="O9" s="4"/>
      <c r="P9" s="4"/>
      <c r="Q9" s="18"/>
    </row>
    <row r="10" spans="1:17" ht="15">
      <c r="A10" s="120"/>
      <c r="B10" s="129"/>
      <c r="C10" s="167"/>
      <c r="D10" s="167"/>
      <c r="E10" s="167"/>
      <c r="F10" s="167"/>
      <c r="G10" s="200"/>
      <c r="H10" s="200"/>
      <c r="I10" s="120"/>
      <c r="J10" s="4"/>
      <c r="K10" s="4"/>
      <c r="L10" s="4"/>
      <c r="M10" s="4"/>
      <c r="N10" s="4"/>
      <c r="O10" s="4"/>
      <c r="P10" s="4"/>
      <c r="Q10" s="18"/>
    </row>
    <row r="11" spans="1:17" ht="15" customHeight="1">
      <c r="A11" s="120"/>
      <c r="B11" s="320" t="s">
        <v>156</v>
      </c>
      <c r="C11" s="321"/>
      <c r="D11" s="321"/>
      <c r="E11" s="321"/>
      <c r="F11" s="321"/>
      <c r="G11" s="200"/>
      <c r="H11" s="200"/>
      <c r="I11" s="120"/>
      <c r="J11" s="321" t="s">
        <v>157</v>
      </c>
      <c r="K11" s="321"/>
      <c r="L11" s="321"/>
      <c r="M11" s="321"/>
      <c r="N11" s="321"/>
      <c r="O11" s="201"/>
      <c r="P11" s="201"/>
      <c r="Q11" s="18"/>
    </row>
    <row r="12" spans="1:17" ht="15">
      <c r="A12" s="120"/>
      <c r="B12" s="320"/>
      <c r="C12" s="321"/>
      <c r="D12" s="321"/>
      <c r="E12" s="321"/>
      <c r="F12" s="321"/>
      <c r="G12" s="200"/>
      <c r="H12" s="200"/>
      <c r="I12" s="120"/>
      <c r="J12" s="321"/>
      <c r="K12" s="321"/>
      <c r="L12" s="321"/>
      <c r="M12" s="321"/>
      <c r="N12" s="321"/>
      <c r="O12" s="201"/>
      <c r="P12" s="201"/>
      <c r="Q12" s="18"/>
    </row>
    <row r="13" spans="1:17" ht="15">
      <c r="A13" s="120"/>
      <c r="B13" s="129"/>
      <c r="C13" s="322" t="s">
        <v>151</v>
      </c>
      <c r="D13" s="322"/>
      <c r="E13" s="322"/>
      <c r="F13" s="322"/>
      <c r="G13" s="202">
        <f>SUM(G14:G27)</f>
        <v>34960713194.28</v>
      </c>
      <c r="H13" s="202">
        <f>SUM(H14:H27)</f>
        <v>66391160362.200005</v>
      </c>
      <c r="I13" s="120"/>
      <c r="J13" s="120"/>
      <c r="K13" s="322" t="s">
        <v>151</v>
      </c>
      <c r="L13" s="322"/>
      <c r="M13" s="322"/>
      <c r="N13" s="322"/>
      <c r="O13" s="202">
        <f>SUM(O14:O17)</f>
        <v>0</v>
      </c>
      <c r="P13" s="202">
        <f>SUM(P14:P17)</f>
        <v>0</v>
      </c>
      <c r="Q13" s="18"/>
    </row>
    <row r="14" spans="1:17" ht="15">
      <c r="A14" s="120"/>
      <c r="B14" s="129"/>
      <c r="C14" s="167"/>
      <c r="D14" s="323" t="s">
        <v>9</v>
      </c>
      <c r="E14" s="323"/>
      <c r="F14" s="323"/>
      <c r="G14" s="51">
        <v>533165492.64</v>
      </c>
      <c r="H14" s="51">
        <v>1249468999</v>
      </c>
      <c r="I14" s="120"/>
      <c r="J14" s="120"/>
      <c r="K14" s="4"/>
      <c r="L14" s="323" t="s">
        <v>99</v>
      </c>
      <c r="M14" s="323"/>
      <c r="N14" s="323"/>
      <c r="O14" s="177"/>
      <c r="P14" s="177"/>
      <c r="Q14" s="18"/>
    </row>
    <row r="15" spans="1:17" ht="15">
      <c r="A15" s="120"/>
      <c r="B15" s="129"/>
      <c r="C15" s="167"/>
      <c r="D15" s="323" t="s">
        <v>158</v>
      </c>
      <c r="E15" s="323"/>
      <c r="F15" s="323"/>
      <c r="G15" s="51"/>
      <c r="H15" s="51"/>
      <c r="I15" s="120"/>
      <c r="J15" s="120"/>
      <c r="K15" s="4"/>
      <c r="L15" s="323"/>
      <c r="M15" s="323"/>
      <c r="N15" s="323"/>
      <c r="O15" s="203"/>
      <c r="P15" s="203"/>
      <c r="Q15" s="18"/>
    </row>
    <row r="16" spans="1:17" ht="15">
      <c r="A16" s="120"/>
      <c r="B16" s="129"/>
      <c r="C16" s="167"/>
      <c r="D16" s="323" t="s">
        <v>159</v>
      </c>
      <c r="E16" s="323"/>
      <c r="F16" s="323"/>
      <c r="G16" s="51"/>
      <c r="H16" s="51"/>
      <c r="I16" s="120"/>
      <c r="J16" s="120"/>
      <c r="K16" s="4"/>
      <c r="L16" s="324" t="s">
        <v>102</v>
      </c>
      <c r="M16" s="324"/>
      <c r="N16" s="324"/>
      <c r="O16" s="204"/>
      <c r="P16" s="204"/>
      <c r="Q16" s="18"/>
    </row>
    <row r="17" spans="1:17" ht="15">
      <c r="A17" s="120"/>
      <c r="B17" s="129"/>
      <c r="C17" s="205"/>
      <c r="D17" s="323" t="s">
        <v>15</v>
      </c>
      <c r="E17" s="323"/>
      <c r="F17" s="323"/>
      <c r="G17" s="51">
        <v>147661434.85</v>
      </c>
      <c r="H17" s="51">
        <v>391473906.66</v>
      </c>
      <c r="I17" s="120"/>
      <c r="J17" s="120"/>
      <c r="K17" s="200"/>
      <c r="L17" s="324" t="s">
        <v>160</v>
      </c>
      <c r="M17" s="324"/>
      <c r="N17" s="324"/>
      <c r="O17" s="175">
        <v>0</v>
      </c>
      <c r="P17" s="175">
        <v>0</v>
      </c>
      <c r="Q17" s="18"/>
    </row>
    <row r="18" spans="1:17" ht="15">
      <c r="A18" s="120"/>
      <c r="B18" s="129"/>
      <c r="C18" s="205"/>
      <c r="D18" s="323" t="s">
        <v>16</v>
      </c>
      <c r="E18" s="323"/>
      <c r="F18" s="323"/>
      <c r="G18" s="51">
        <v>5685106.62</v>
      </c>
      <c r="H18" s="51">
        <v>30814740.11</v>
      </c>
      <c r="I18" s="120"/>
      <c r="J18" s="120"/>
      <c r="K18" s="200"/>
      <c r="L18" s="4"/>
      <c r="M18" s="4"/>
      <c r="N18" s="4"/>
      <c r="O18" s="4"/>
      <c r="P18" s="4"/>
      <c r="Q18" s="18"/>
    </row>
    <row r="19" spans="1:17" ht="15">
      <c r="A19" s="120"/>
      <c r="B19" s="129"/>
      <c r="C19" s="205"/>
      <c r="D19" s="323" t="s">
        <v>18</v>
      </c>
      <c r="E19" s="323"/>
      <c r="F19" s="323"/>
      <c r="G19" s="51">
        <v>2252730.55</v>
      </c>
      <c r="H19" s="51">
        <v>10578897.49</v>
      </c>
      <c r="I19" s="120"/>
      <c r="J19" s="120"/>
      <c r="K19" s="322" t="s">
        <v>152</v>
      </c>
      <c r="L19" s="322"/>
      <c r="M19" s="322"/>
      <c r="N19" s="322"/>
      <c r="O19" s="202">
        <f>SUM(O20:O23)</f>
        <v>589668326.65</v>
      </c>
      <c r="P19" s="202">
        <f>SUM(P20:P23)</f>
        <v>1859711681.8700001</v>
      </c>
      <c r="Q19" s="18"/>
    </row>
    <row r="20" spans="1:17" ht="15">
      <c r="A20" s="120"/>
      <c r="B20" s="129"/>
      <c r="C20" s="205"/>
      <c r="D20" s="323" t="s">
        <v>20</v>
      </c>
      <c r="E20" s="323"/>
      <c r="F20" s="323"/>
      <c r="G20" s="203"/>
      <c r="H20" s="203"/>
      <c r="I20" s="120"/>
      <c r="J20" s="120"/>
      <c r="K20" s="200"/>
      <c r="L20" s="323" t="s">
        <v>99</v>
      </c>
      <c r="M20" s="323"/>
      <c r="N20" s="323"/>
      <c r="O20" s="177">
        <v>327957631.68</v>
      </c>
      <c r="P20" s="177">
        <v>1277448969.25</v>
      </c>
      <c r="Q20" s="18"/>
    </row>
    <row r="21" spans="1:17" ht="15" customHeight="1">
      <c r="A21" s="120"/>
      <c r="B21" s="129"/>
      <c r="C21" s="205"/>
      <c r="D21" s="323" t="s">
        <v>22</v>
      </c>
      <c r="E21" s="323"/>
      <c r="F21" s="323"/>
      <c r="G21" s="203"/>
      <c r="H21" s="203"/>
      <c r="I21" s="120"/>
      <c r="J21" s="120"/>
      <c r="K21" s="200"/>
      <c r="L21" s="323"/>
      <c r="M21" s="323"/>
      <c r="N21" s="323"/>
      <c r="O21" s="177"/>
      <c r="P21" s="177"/>
      <c r="Q21" s="18"/>
    </row>
    <row r="22" spans="1:17" ht="15">
      <c r="A22" s="120"/>
      <c r="B22" s="129"/>
      <c r="C22" s="205"/>
      <c r="D22" s="323"/>
      <c r="E22" s="323"/>
      <c r="F22" s="323"/>
      <c r="I22" s="120"/>
      <c r="J22" s="120"/>
      <c r="K22" s="167"/>
      <c r="L22" s="324" t="s">
        <v>102</v>
      </c>
      <c r="M22" s="324"/>
      <c r="N22" s="324"/>
      <c r="O22" s="177">
        <v>5196735.57</v>
      </c>
      <c r="P22" s="175">
        <v>60563467.41</v>
      </c>
      <c r="Q22" s="18"/>
    </row>
    <row r="23" spans="1:17" ht="15">
      <c r="A23" s="120"/>
      <c r="B23" s="129"/>
      <c r="C23" s="205"/>
      <c r="D23" s="323"/>
      <c r="E23" s="323"/>
      <c r="F23" s="323"/>
      <c r="I23" s="120"/>
      <c r="J23" s="120"/>
      <c r="K23" s="4"/>
      <c r="L23" s="324" t="s">
        <v>161</v>
      </c>
      <c r="M23" s="324"/>
      <c r="N23" s="324"/>
      <c r="O23" s="175">
        <v>256513959.4</v>
      </c>
      <c r="P23" s="175">
        <v>521699245.21</v>
      </c>
      <c r="Q23" s="18"/>
    </row>
    <row r="24" spans="1:17" ht="15">
      <c r="A24" s="120"/>
      <c r="B24" s="129"/>
      <c r="C24" s="167"/>
      <c r="D24" s="323" t="s">
        <v>30</v>
      </c>
      <c r="E24" s="323"/>
      <c r="F24" s="323"/>
      <c r="G24" s="52">
        <v>34266966035.74</v>
      </c>
      <c r="H24" s="52">
        <v>64701732187.94</v>
      </c>
      <c r="I24" s="120"/>
      <c r="J24" s="120"/>
      <c r="K24" s="200"/>
      <c r="L24" s="4"/>
      <c r="M24" s="4"/>
      <c r="N24" s="4"/>
      <c r="O24" s="4"/>
      <c r="P24" s="4"/>
      <c r="Q24" s="18"/>
    </row>
    <row r="25" spans="1:17" ht="15" customHeight="1">
      <c r="A25" s="120"/>
      <c r="B25" s="129"/>
      <c r="C25" s="205"/>
      <c r="D25" s="323" t="s">
        <v>162</v>
      </c>
      <c r="E25" s="323"/>
      <c r="F25" s="323"/>
      <c r="G25" s="203"/>
      <c r="H25" s="203"/>
      <c r="I25" s="120"/>
      <c r="J25" s="120"/>
      <c r="K25" s="321" t="s">
        <v>163</v>
      </c>
      <c r="L25" s="321"/>
      <c r="M25" s="321"/>
      <c r="N25" s="321"/>
      <c r="O25" s="202">
        <f>O13-O19</f>
        <v>-589668326.65</v>
      </c>
      <c r="P25" s="202">
        <f>P13-P19</f>
        <v>-1859711681.8700001</v>
      </c>
      <c r="Q25" s="18"/>
    </row>
    <row r="26" spans="1:17" ht="15">
      <c r="A26" s="120"/>
      <c r="B26" s="129"/>
      <c r="C26" s="205"/>
      <c r="D26" s="323"/>
      <c r="E26" s="323"/>
      <c r="F26" s="323"/>
      <c r="G26" s="203"/>
      <c r="H26" s="203"/>
      <c r="I26" s="120"/>
      <c r="J26" s="120"/>
      <c r="K26" s="321"/>
      <c r="L26" s="321"/>
      <c r="M26" s="321"/>
      <c r="N26" s="321"/>
      <c r="O26" s="202"/>
      <c r="P26" s="202"/>
      <c r="Q26" s="18"/>
    </row>
    <row r="27" spans="1:17" ht="15">
      <c r="A27" s="120"/>
      <c r="B27" s="129"/>
      <c r="C27" s="167"/>
      <c r="D27" s="323" t="s">
        <v>164</v>
      </c>
      <c r="E27" s="323"/>
      <c r="F27" s="206"/>
      <c r="G27" s="51">
        <v>4982393.88</v>
      </c>
      <c r="H27" s="51">
        <v>7091631</v>
      </c>
      <c r="I27" s="120"/>
      <c r="J27" s="120"/>
      <c r="K27" s="207"/>
      <c r="L27" s="207"/>
      <c r="M27" s="207"/>
      <c r="N27" s="207"/>
      <c r="O27" s="4"/>
      <c r="P27" s="4"/>
      <c r="Q27" s="18"/>
    </row>
    <row r="28" spans="1:17" ht="15">
      <c r="A28" s="120"/>
      <c r="B28" s="129"/>
      <c r="C28" s="167"/>
      <c r="D28" s="120"/>
      <c r="E28" s="167"/>
      <c r="F28" s="167"/>
      <c r="G28" s="200"/>
      <c r="H28" s="200"/>
      <c r="I28" s="120"/>
      <c r="J28" s="4"/>
      <c r="K28" s="4"/>
      <c r="L28" s="4"/>
      <c r="M28" s="4"/>
      <c r="N28" s="4"/>
      <c r="O28" s="4"/>
      <c r="P28" s="4"/>
      <c r="Q28" s="18"/>
    </row>
    <row r="29" spans="1:17" ht="15">
      <c r="A29" s="120"/>
      <c r="B29" s="129"/>
      <c r="C29" s="322" t="s">
        <v>152</v>
      </c>
      <c r="D29" s="322"/>
      <c r="E29" s="322"/>
      <c r="F29" s="322"/>
      <c r="G29" s="202">
        <f>SUM(G30:G47)</f>
        <v>33081052116.789997</v>
      </c>
      <c r="H29" s="202">
        <f>SUM(H30:H47)</f>
        <v>64680157387.130005</v>
      </c>
      <c r="I29" s="120"/>
      <c r="J29" s="321" t="s">
        <v>165</v>
      </c>
      <c r="K29" s="321"/>
      <c r="L29" s="321"/>
      <c r="M29" s="321"/>
      <c r="N29" s="321"/>
      <c r="O29" s="201"/>
      <c r="P29" s="201"/>
      <c r="Q29" s="18"/>
    </row>
    <row r="30" spans="1:17" ht="15">
      <c r="A30" s="120"/>
      <c r="B30" s="129"/>
      <c r="C30" s="208"/>
      <c r="D30" s="323" t="s">
        <v>166</v>
      </c>
      <c r="E30" s="323"/>
      <c r="F30" s="323"/>
      <c r="G30" s="51">
        <v>2981726263.6</v>
      </c>
      <c r="H30" s="51">
        <v>6570168693.16</v>
      </c>
      <c r="I30" s="120"/>
      <c r="J30" s="321"/>
      <c r="K30" s="321"/>
      <c r="L30" s="321"/>
      <c r="M30" s="321"/>
      <c r="N30" s="321"/>
      <c r="O30" s="201"/>
      <c r="P30" s="201"/>
      <c r="Q30" s="18"/>
    </row>
    <row r="31" spans="1:17" ht="15">
      <c r="A31" s="120"/>
      <c r="B31" s="129"/>
      <c r="C31" s="208"/>
      <c r="D31" s="323" t="s">
        <v>12</v>
      </c>
      <c r="E31" s="323"/>
      <c r="F31" s="323"/>
      <c r="G31" s="51">
        <v>221157673.43</v>
      </c>
      <c r="H31" s="51">
        <v>561357932.26</v>
      </c>
      <c r="I31" s="120"/>
      <c r="J31" s="4"/>
      <c r="K31" s="322" t="s">
        <v>151</v>
      </c>
      <c r="L31" s="322"/>
      <c r="M31" s="322"/>
      <c r="N31" s="322"/>
      <c r="O31" s="202">
        <f>O32+O35+O37</f>
        <v>1211849952.8</v>
      </c>
      <c r="P31" s="202">
        <f>P32+P35+P37</f>
        <v>2716638509</v>
      </c>
      <c r="Q31" s="18"/>
    </row>
    <row r="32" spans="1:17" ht="15">
      <c r="A32" s="120"/>
      <c r="B32" s="129"/>
      <c r="C32" s="208"/>
      <c r="D32" s="323" t="s">
        <v>14</v>
      </c>
      <c r="E32" s="323"/>
      <c r="F32" s="323"/>
      <c r="G32" s="51">
        <v>548907430.88</v>
      </c>
      <c r="H32" s="51">
        <v>1658902134.44</v>
      </c>
      <c r="I32" s="120"/>
      <c r="J32" s="120"/>
      <c r="K32" s="4"/>
      <c r="L32" s="324" t="s">
        <v>167</v>
      </c>
      <c r="M32" s="324"/>
      <c r="N32" s="324"/>
      <c r="O32" s="203">
        <f>SUM(O33:O34)</f>
        <v>89137849.97</v>
      </c>
      <c r="P32" s="203">
        <v>0</v>
      </c>
      <c r="Q32" s="18"/>
    </row>
    <row r="33" spans="1:17" ht="15" customHeight="1">
      <c r="A33" s="120"/>
      <c r="B33" s="129"/>
      <c r="C33" s="167"/>
      <c r="D33" s="323" t="s">
        <v>19</v>
      </c>
      <c r="E33" s="323"/>
      <c r="F33" s="323"/>
      <c r="G33" s="51">
        <v>20210263067.78</v>
      </c>
      <c r="H33" s="51">
        <v>41172751015.54</v>
      </c>
      <c r="I33" s="120"/>
      <c r="J33" s="120"/>
      <c r="K33" s="208"/>
      <c r="L33" s="324" t="s">
        <v>168</v>
      </c>
      <c r="M33" s="324"/>
      <c r="N33" s="324"/>
      <c r="O33" s="203">
        <v>89137849.97</v>
      </c>
      <c r="P33" s="203">
        <v>0</v>
      </c>
      <c r="Q33" s="18"/>
    </row>
    <row r="34" spans="1:17" ht="15">
      <c r="A34" s="120"/>
      <c r="B34" s="129"/>
      <c r="C34" s="167"/>
      <c r="D34" s="323"/>
      <c r="E34" s="323"/>
      <c r="F34" s="323"/>
      <c r="G34" s="203"/>
      <c r="H34" s="203"/>
      <c r="I34" s="120"/>
      <c r="J34" s="120"/>
      <c r="K34" s="208"/>
      <c r="L34" s="324" t="s">
        <v>169</v>
      </c>
      <c r="M34" s="324"/>
      <c r="N34" s="324"/>
      <c r="O34" s="203"/>
      <c r="P34" s="203"/>
      <c r="Q34" s="18"/>
    </row>
    <row r="35" spans="1:17" ht="15">
      <c r="A35" s="120"/>
      <c r="B35" s="129"/>
      <c r="C35" s="208"/>
      <c r="D35" s="323" t="s">
        <v>170</v>
      </c>
      <c r="E35" s="323"/>
      <c r="F35" s="323"/>
      <c r="G35" s="51">
        <v>33108869</v>
      </c>
      <c r="H35" s="51">
        <v>135184503.13</v>
      </c>
      <c r="I35" s="120"/>
      <c r="J35" s="120"/>
      <c r="K35" s="208"/>
      <c r="L35" s="324" t="s">
        <v>171</v>
      </c>
      <c r="M35" s="324"/>
      <c r="N35" s="324"/>
      <c r="O35" s="203">
        <v>1122712102.83</v>
      </c>
      <c r="P35" s="203">
        <v>2716638509</v>
      </c>
      <c r="Q35" s="18"/>
    </row>
    <row r="36" spans="1:17" ht="15">
      <c r="A36" s="120"/>
      <c r="B36" s="129"/>
      <c r="C36" s="208"/>
      <c r="D36" s="323" t="s">
        <v>172</v>
      </c>
      <c r="E36" s="323"/>
      <c r="F36" s="323"/>
      <c r="G36" s="51">
        <v>7838714.6</v>
      </c>
      <c r="H36" s="51">
        <v>169598128.16</v>
      </c>
      <c r="I36" s="120"/>
      <c r="J36" s="120"/>
      <c r="K36" s="208"/>
      <c r="Q36" s="18"/>
    </row>
    <row r="37" spans="1:17" ht="15">
      <c r="A37" s="120"/>
      <c r="B37" s="129"/>
      <c r="C37" s="208"/>
      <c r="D37" s="323" t="s">
        <v>24</v>
      </c>
      <c r="E37" s="323"/>
      <c r="F37" s="323"/>
      <c r="G37" s="51">
        <v>92886680.28</v>
      </c>
      <c r="H37" s="51">
        <v>229207752.75</v>
      </c>
      <c r="I37" s="120"/>
      <c r="J37" s="120"/>
      <c r="K37" s="200"/>
      <c r="L37" s="324"/>
      <c r="M37" s="324"/>
      <c r="N37" s="324"/>
      <c r="O37" s="203"/>
      <c r="P37" s="203"/>
      <c r="Q37" s="18"/>
    </row>
    <row r="38" spans="1:17" ht="15">
      <c r="A38" s="120"/>
      <c r="B38" s="129"/>
      <c r="C38" s="208"/>
      <c r="D38" s="323" t="s">
        <v>25</v>
      </c>
      <c r="E38" s="323"/>
      <c r="F38" s="323"/>
      <c r="G38" s="51"/>
      <c r="H38" s="51"/>
      <c r="I38" s="120"/>
      <c r="J38" s="120"/>
      <c r="K38" s="200"/>
      <c r="L38" s="4"/>
      <c r="M38" s="4"/>
      <c r="N38" s="4"/>
      <c r="O38" s="4"/>
      <c r="P38" s="4"/>
      <c r="Q38" s="18"/>
    </row>
    <row r="39" spans="1:17" ht="15" customHeight="1">
      <c r="A39" s="120"/>
      <c r="B39" s="129"/>
      <c r="C39" s="208"/>
      <c r="D39" s="323" t="s">
        <v>26</v>
      </c>
      <c r="E39" s="323"/>
      <c r="F39" s="323"/>
      <c r="G39" s="203"/>
      <c r="H39" s="203"/>
      <c r="I39" s="120"/>
      <c r="J39" s="120"/>
      <c r="K39" s="322" t="s">
        <v>152</v>
      </c>
      <c r="L39" s="322"/>
      <c r="M39" s="322"/>
      <c r="N39" s="322"/>
      <c r="O39" s="202">
        <f>O41+O44+O45</f>
        <v>713927343.7700001</v>
      </c>
      <c r="P39" s="202">
        <f>P41+P44+P45</f>
        <v>2465411445.96</v>
      </c>
      <c r="Q39" s="18"/>
    </row>
    <row r="40" spans="1:17" ht="15">
      <c r="A40" s="120"/>
      <c r="B40" s="129"/>
      <c r="C40" s="208"/>
      <c r="D40" s="323"/>
      <c r="E40" s="323"/>
      <c r="F40" s="323"/>
      <c r="G40" s="203"/>
      <c r="H40" s="203"/>
      <c r="I40" s="120"/>
      <c r="J40" s="120"/>
      <c r="K40" s="208"/>
      <c r="L40" s="208"/>
      <c r="M40" s="208"/>
      <c r="N40" s="208"/>
      <c r="O40" s="202"/>
      <c r="P40" s="202"/>
      <c r="Q40" s="18"/>
    </row>
    <row r="41" spans="1:17" ht="15">
      <c r="A41" s="120"/>
      <c r="B41" s="129"/>
      <c r="C41" s="208"/>
      <c r="D41" s="323" t="s">
        <v>28</v>
      </c>
      <c r="E41" s="323"/>
      <c r="F41" s="323"/>
      <c r="G41" s="203"/>
      <c r="H41" s="203"/>
      <c r="I41" s="120"/>
      <c r="J41" s="4"/>
      <c r="K41" s="4"/>
      <c r="L41" s="324" t="s">
        <v>173</v>
      </c>
      <c r="M41" s="324"/>
      <c r="N41" s="324"/>
      <c r="O41" s="203">
        <f>SUM(O42)</f>
        <v>174456737.58</v>
      </c>
      <c r="P41" s="203">
        <f>SUM(P42)</f>
        <v>159872457.7</v>
      </c>
      <c r="Q41" s="18"/>
    </row>
    <row r="42" spans="1:17" ht="15">
      <c r="A42" s="120"/>
      <c r="B42" s="129"/>
      <c r="C42" s="208"/>
      <c r="D42" s="323" t="s">
        <v>29</v>
      </c>
      <c r="E42" s="323"/>
      <c r="F42" s="323"/>
      <c r="G42" s="203"/>
      <c r="H42" s="203">
        <v>6100000</v>
      </c>
      <c r="I42" s="120"/>
      <c r="J42" s="120"/>
      <c r="K42" s="4"/>
      <c r="L42" s="324" t="s">
        <v>168</v>
      </c>
      <c r="M42" s="324"/>
      <c r="N42" s="324"/>
      <c r="O42" s="203">
        <v>174456737.58</v>
      </c>
      <c r="P42" s="203">
        <v>159872457.7</v>
      </c>
      <c r="Q42" s="18"/>
    </row>
    <row r="43" spans="1:17" ht="15">
      <c r="A43" s="120"/>
      <c r="B43" s="129"/>
      <c r="C43" s="208"/>
      <c r="D43" s="323" t="s">
        <v>31</v>
      </c>
      <c r="E43" s="323"/>
      <c r="F43" s="323"/>
      <c r="G43" s="203"/>
      <c r="H43" s="203"/>
      <c r="I43" s="120"/>
      <c r="J43" s="120"/>
      <c r="K43" s="208"/>
      <c r="L43" s="324" t="s">
        <v>169</v>
      </c>
      <c r="M43" s="324"/>
      <c r="N43" s="324"/>
      <c r="O43" s="203"/>
      <c r="P43" s="203"/>
      <c r="Q43" s="18"/>
    </row>
    <row r="44" spans="1:17" ht="15">
      <c r="A44" s="120"/>
      <c r="B44" s="129"/>
      <c r="C44" s="208"/>
      <c r="D44" s="323" t="s">
        <v>174</v>
      </c>
      <c r="E44" s="323"/>
      <c r="F44" s="323"/>
      <c r="G44" s="51">
        <v>2570879408.75</v>
      </c>
      <c r="H44" s="51">
        <v>5208489741.7</v>
      </c>
      <c r="I44" s="120"/>
      <c r="J44" s="120"/>
      <c r="K44" s="208"/>
      <c r="L44" s="324" t="s">
        <v>175</v>
      </c>
      <c r="M44" s="324"/>
      <c r="N44" s="324"/>
      <c r="O44" s="175">
        <v>539470606.19</v>
      </c>
      <c r="P44" s="175">
        <v>2305538988.26</v>
      </c>
      <c r="Q44" s="18"/>
    </row>
    <row r="45" spans="1:17" ht="15">
      <c r="A45" s="120"/>
      <c r="B45" s="129"/>
      <c r="C45" s="167"/>
      <c r="D45" s="323" t="s">
        <v>137</v>
      </c>
      <c r="E45" s="323"/>
      <c r="F45" s="323"/>
      <c r="G45" s="51">
        <v>6086735994.45</v>
      </c>
      <c r="H45" s="51">
        <v>8477956884</v>
      </c>
      <c r="I45" s="120"/>
      <c r="J45" s="120"/>
      <c r="K45" s="208"/>
      <c r="L45" s="324"/>
      <c r="M45" s="324"/>
      <c r="N45" s="324"/>
      <c r="O45" s="203"/>
      <c r="P45" s="203"/>
      <c r="Q45" s="18"/>
    </row>
    <row r="46" spans="1:17" ht="15">
      <c r="A46" s="120"/>
      <c r="B46" s="129"/>
      <c r="C46" s="208"/>
      <c r="D46" s="323" t="s">
        <v>39</v>
      </c>
      <c r="E46" s="323"/>
      <c r="F46" s="323"/>
      <c r="G46" s="51">
        <v>105368627.3</v>
      </c>
      <c r="H46" s="51">
        <v>163982374.3</v>
      </c>
      <c r="I46" s="120"/>
      <c r="J46" s="120"/>
      <c r="K46" s="200"/>
      <c r="L46" s="4"/>
      <c r="M46" s="4"/>
      <c r="N46" s="4"/>
      <c r="O46" s="4"/>
      <c r="P46" s="4"/>
      <c r="Q46" s="18"/>
    </row>
    <row r="47" spans="1:17" ht="15">
      <c r="A47" s="120"/>
      <c r="B47" s="129"/>
      <c r="C47" s="208"/>
      <c r="D47" s="323" t="s">
        <v>176</v>
      </c>
      <c r="E47" s="323"/>
      <c r="F47" s="323"/>
      <c r="G47" s="203">
        <v>222179386.72</v>
      </c>
      <c r="H47" s="203">
        <v>326458227.69</v>
      </c>
      <c r="I47" s="120"/>
      <c r="J47" s="120"/>
      <c r="K47" s="321" t="s">
        <v>177</v>
      </c>
      <c r="L47" s="321"/>
      <c r="M47" s="321"/>
      <c r="N47" s="321"/>
      <c r="O47" s="202">
        <f>O31-O39</f>
        <v>497922609.02999985</v>
      </c>
      <c r="P47" s="202">
        <f>P31-P39</f>
        <v>251227063.03999996</v>
      </c>
      <c r="Q47" s="18"/>
    </row>
    <row r="48" spans="1:17" ht="15">
      <c r="A48" s="120"/>
      <c r="B48" s="129"/>
      <c r="C48" s="208"/>
      <c r="D48" s="4"/>
      <c r="E48" s="4"/>
      <c r="F48" s="4"/>
      <c r="G48" s="4"/>
      <c r="H48" s="4"/>
      <c r="I48" s="120"/>
      <c r="J48" s="120"/>
      <c r="K48" s="321"/>
      <c r="L48" s="321"/>
      <c r="M48" s="321"/>
      <c r="N48" s="321"/>
      <c r="O48" s="201"/>
      <c r="P48" s="201"/>
      <c r="Q48" s="18"/>
    </row>
    <row r="49" spans="1:17" ht="15">
      <c r="A49" s="120"/>
      <c r="B49" s="129"/>
      <c r="C49" s="167"/>
      <c r="D49" s="120"/>
      <c r="E49" s="167"/>
      <c r="F49" s="167"/>
      <c r="G49" s="200"/>
      <c r="H49" s="200"/>
      <c r="I49" s="120"/>
      <c r="J49" s="120"/>
      <c r="K49" s="200"/>
      <c r="L49" s="200"/>
      <c r="M49" s="200"/>
      <c r="N49" s="200"/>
      <c r="O49" s="201"/>
      <c r="P49" s="201"/>
      <c r="Q49" s="18"/>
    </row>
    <row r="50" spans="1:17" ht="15" customHeight="1">
      <c r="A50" s="209"/>
      <c r="B50" s="210"/>
      <c r="C50" s="321" t="s">
        <v>178</v>
      </c>
      <c r="D50" s="321"/>
      <c r="E50" s="321"/>
      <c r="F50" s="321"/>
      <c r="G50" s="67">
        <f>G13-G29</f>
        <v>1879661077.4900017</v>
      </c>
      <c r="H50" s="67">
        <f>H13-H29</f>
        <v>1711002975.0699997</v>
      </c>
      <c r="I50" s="209"/>
      <c r="J50" s="321" t="s">
        <v>179</v>
      </c>
      <c r="K50" s="321"/>
      <c r="L50" s="321"/>
      <c r="M50" s="321"/>
      <c r="N50" s="321"/>
      <c r="O50" s="67">
        <f>G50+O25+O47</f>
        <v>1787915359.8700013</v>
      </c>
      <c r="P50" s="67">
        <f>H50+P25+P47</f>
        <v>102518356.23999953</v>
      </c>
      <c r="Q50" s="211"/>
    </row>
    <row r="51" spans="1:17" ht="15">
      <c r="A51" s="209"/>
      <c r="B51" s="210"/>
      <c r="C51" s="321"/>
      <c r="D51" s="321"/>
      <c r="E51" s="321"/>
      <c r="F51" s="321"/>
      <c r="G51" s="67"/>
      <c r="H51" s="67"/>
      <c r="I51" s="209"/>
      <c r="J51" s="321"/>
      <c r="K51" s="321"/>
      <c r="L51" s="321"/>
      <c r="M51" s="321"/>
      <c r="N51" s="321"/>
      <c r="O51" s="67"/>
      <c r="P51" s="67"/>
      <c r="Q51" s="211"/>
    </row>
    <row r="52" spans="1:17" ht="15" customHeight="1">
      <c r="A52" s="209"/>
      <c r="B52" s="210"/>
      <c r="C52" s="208"/>
      <c r="D52" s="208"/>
      <c r="E52" s="208"/>
      <c r="F52" s="208"/>
      <c r="G52" s="67"/>
      <c r="H52" s="67"/>
      <c r="I52" s="209"/>
      <c r="J52" s="321" t="s">
        <v>180</v>
      </c>
      <c r="K52" s="321"/>
      <c r="L52" s="321"/>
      <c r="M52" s="321"/>
      <c r="N52" s="321"/>
      <c r="O52" s="212">
        <v>6984967028.26</v>
      </c>
      <c r="P52" s="212">
        <v>6882448672.02</v>
      </c>
      <c r="Q52" s="211"/>
    </row>
    <row r="53" spans="1:17" ht="15">
      <c r="A53" s="209"/>
      <c r="B53" s="210"/>
      <c r="C53" s="208"/>
      <c r="D53" s="208"/>
      <c r="E53" s="208"/>
      <c r="F53" s="208"/>
      <c r="G53" s="67"/>
      <c r="H53" s="67"/>
      <c r="I53" s="209"/>
      <c r="J53" s="321"/>
      <c r="K53" s="321"/>
      <c r="L53" s="321"/>
      <c r="M53" s="321"/>
      <c r="N53" s="321"/>
      <c r="O53" s="212"/>
      <c r="P53" s="212"/>
      <c r="Q53" s="211"/>
    </row>
    <row r="54" spans="1:17" ht="15" customHeight="1">
      <c r="A54" s="209"/>
      <c r="B54" s="210"/>
      <c r="C54" s="208"/>
      <c r="D54" s="208"/>
      <c r="E54" s="208"/>
      <c r="F54" s="208"/>
      <c r="G54" s="67"/>
      <c r="H54" s="67"/>
      <c r="I54" s="209"/>
      <c r="J54" s="321" t="s">
        <v>181</v>
      </c>
      <c r="K54" s="321"/>
      <c r="L54" s="321"/>
      <c r="M54" s="321"/>
      <c r="N54" s="321"/>
      <c r="O54" s="213">
        <f>+O50+O52</f>
        <v>8772882388.130001</v>
      </c>
      <c r="P54" s="213">
        <f>+P50+P52</f>
        <v>6984967028.26</v>
      </c>
      <c r="Q54" s="211"/>
    </row>
    <row r="55" spans="1:17" ht="15">
      <c r="A55" s="209"/>
      <c r="B55" s="210"/>
      <c r="C55" s="208"/>
      <c r="D55" s="208"/>
      <c r="E55" s="208"/>
      <c r="F55" s="208"/>
      <c r="G55" s="67"/>
      <c r="H55" s="67"/>
      <c r="I55" s="209"/>
      <c r="J55" s="321"/>
      <c r="K55" s="321"/>
      <c r="L55" s="321"/>
      <c r="M55" s="321"/>
      <c r="N55" s="321"/>
      <c r="O55" s="67"/>
      <c r="P55" s="67"/>
      <c r="Q55" s="211"/>
    </row>
    <row r="56" spans="1:17" ht="15">
      <c r="A56" s="120"/>
      <c r="B56" s="214"/>
      <c r="C56" s="215"/>
      <c r="D56" s="215"/>
      <c r="E56" s="215"/>
      <c r="F56" s="215"/>
      <c r="G56" s="216"/>
      <c r="H56" s="216"/>
      <c r="I56" s="217"/>
      <c r="J56" s="42"/>
      <c r="K56" s="42"/>
      <c r="L56" s="42"/>
      <c r="M56" s="42"/>
      <c r="N56" s="42"/>
      <c r="O56" s="42"/>
      <c r="P56" s="42"/>
      <c r="Q56" s="44"/>
    </row>
    <row r="57" spans="1:17" ht="15">
      <c r="A57" s="120"/>
      <c r="B57" s="6"/>
      <c r="C57" s="6"/>
      <c r="D57" s="6"/>
      <c r="E57" s="6"/>
      <c r="F57" s="6"/>
      <c r="G57" s="120"/>
      <c r="H57" s="120"/>
      <c r="I57" s="120"/>
      <c r="J57" s="120"/>
      <c r="K57" s="200"/>
      <c r="L57" s="200"/>
      <c r="M57" s="200"/>
      <c r="N57" s="200"/>
      <c r="O57" s="201"/>
      <c r="P57" s="201"/>
      <c r="Q57" s="4"/>
    </row>
    <row r="58" spans="1:17" ht="15">
      <c r="A58" s="120"/>
      <c r="B58" s="6"/>
      <c r="C58" s="6"/>
      <c r="D58" s="6"/>
      <c r="E58" s="6"/>
      <c r="F58" s="6"/>
      <c r="G58" s="120"/>
      <c r="H58" s="120"/>
      <c r="I58" s="120"/>
      <c r="J58" s="4"/>
      <c r="K58" s="4"/>
      <c r="L58" s="4"/>
      <c r="M58" s="4"/>
      <c r="N58" s="4"/>
      <c r="O58" s="4"/>
      <c r="P58" s="4"/>
      <c r="Q58" s="4"/>
    </row>
    <row r="59" spans="1:17" ht="15">
      <c r="A59" s="4"/>
      <c r="B59" s="46" t="s">
        <v>60</v>
      </c>
      <c r="C59" s="46"/>
      <c r="D59" s="46"/>
      <c r="E59" s="46"/>
      <c r="F59" s="46"/>
      <c r="G59" s="46"/>
      <c r="H59" s="46"/>
      <c r="I59" s="46"/>
      <c r="J59" s="46"/>
      <c r="K59" s="4"/>
      <c r="L59" s="4"/>
      <c r="M59" s="4"/>
      <c r="N59" s="4"/>
      <c r="O59" s="4"/>
      <c r="P59" s="4"/>
      <c r="Q59" s="4"/>
    </row>
    <row r="60" spans="1:17" ht="15">
      <c r="A60" s="4"/>
      <c r="B60" s="46"/>
      <c r="C60" s="47"/>
      <c r="D60" s="325"/>
      <c r="E60" s="325"/>
      <c r="F60" s="325"/>
      <c r="G60" s="325"/>
      <c r="H60" s="47"/>
      <c r="I60" s="48"/>
      <c r="J60" s="48"/>
      <c r="K60" s="4"/>
      <c r="L60" s="326"/>
      <c r="M60" s="326"/>
      <c r="N60" s="326"/>
      <c r="O60" s="326"/>
      <c r="P60" s="4"/>
      <c r="Q60" s="4"/>
    </row>
    <row r="61" spans="1:17" ht="15">
      <c r="A61" s="4"/>
      <c r="B61" s="158"/>
      <c r="C61" s="4"/>
      <c r="D61" s="309" t="s">
        <v>64</v>
      </c>
      <c r="E61" s="309"/>
      <c r="F61" s="309"/>
      <c r="G61" s="309"/>
      <c r="H61" s="4"/>
      <c r="I61" s="132"/>
      <c r="J61" s="4"/>
      <c r="K61" s="6"/>
      <c r="L61" s="309" t="s">
        <v>65</v>
      </c>
      <c r="M61" s="309"/>
      <c r="N61" s="309"/>
      <c r="O61" s="309"/>
      <c r="P61" s="4"/>
      <c r="Q61" s="4"/>
    </row>
    <row r="62" spans="1:17" ht="15" customHeight="1">
      <c r="A62" s="4"/>
      <c r="B62" s="49"/>
      <c r="C62" s="4"/>
      <c r="D62" s="310" t="s">
        <v>62</v>
      </c>
      <c r="E62" s="310"/>
      <c r="F62" s="310"/>
      <c r="G62" s="310"/>
      <c r="H62" s="4"/>
      <c r="I62" s="132"/>
      <c r="J62" s="4"/>
      <c r="K62" s="218"/>
      <c r="L62" s="310" t="s">
        <v>61</v>
      </c>
      <c r="M62" s="310"/>
      <c r="N62" s="310"/>
      <c r="O62" s="310"/>
      <c r="P62" s="4"/>
      <c r="Q62" s="4"/>
    </row>
  </sheetData>
  <mergeCells count="71">
    <mergeCell ref="D62:G62"/>
    <mergeCell ref="L62:O62"/>
    <mergeCell ref="J54:N55"/>
    <mergeCell ref="D60:G60"/>
    <mergeCell ref="L60:O60"/>
    <mergeCell ref="D61:G61"/>
    <mergeCell ref="L61:O61"/>
    <mergeCell ref="J52:N53"/>
    <mergeCell ref="D43:F43"/>
    <mergeCell ref="L43:N43"/>
    <mergeCell ref="D44:F44"/>
    <mergeCell ref="L44:N44"/>
    <mergeCell ref="D45:F45"/>
    <mergeCell ref="L45:N45"/>
    <mergeCell ref="D46:F46"/>
    <mergeCell ref="D47:F47"/>
    <mergeCell ref="K47:N48"/>
    <mergeCell ref="C50:F51"/>
    <mergeCell ref="J50:N51"/>
    <mergeCell ref="D39:F40"/>
    <mergeCell ref="K39:N39"/>
    <mergeCell ref="D41:F41"/>
    <mergeCell ref="L41:N41"/>
    <mergeCell ref="D42:F42"/>
    <mergeCell ref="L42:N42"/>
    <mergeCell ref="D38:F38"/>
    <mergeCell ref="D31:F31"/>
    <mergeCell ref="K31:N31"/>
    <mergeCell ref="D32:F32"/>
    <mergeCell ref="L32:N32"/>
    <mergeCell ref="D33:F34"/>
    <mergeCell ref="L33:N33"/>
    <mergeCell ref="L34:N34"/>
    <mergeCell ref="D35:F35"/>
    <mergeCell ref="L35:N35"/>
    <mergeCell ref="D36:F36"/>
    <mergeCell ref="D37:F37"/>
    <mergeCell ref="L37:N37"/>
    <mergeCell ref="D25:F26"/>
    <mergeCell ref="K25:N26"/>
    <mergeCell ref="D27:E27"/>
    <mergeCell ref="C29:F29"/>
    <mergeCell ref="J29:N30"/>
    <mergeCell ref="D30:F30"/>
    <mergeCell ref="D24:F24"/>
    <mergeCell ref="D16:F16"/>
    <mergeCell ref="L16:N16"/>
    <mergeCell ref="D17:F17"/>
    <mergeCell ref="L17:N17"/>
    <mergeCell ref="D18:F18"/>
    <mergeCell ref="D19:F19"/>
    <mergeCell ref="K19:N19"/>
    <mergeCell ref="D20:F20"/>
    <mergeCell ref="L20:N21"/>
    <mergeCell ref="D21:F23"/>
    <mergeCell ref="L22:N22"/>
    <mergeCell ref="L23:N23"/>
    <mergeCell ref="B11:F12"/>
    <mergeCell ref="J11:N12"/>
    <mergeCell ref="C13:F13"/>
    <mergeCell ref="K13:N13"/>
    <mergeCell ref="D14:F14"/>
    <mergeCell ref="L14:N15"/>
    <mergeCell ref="D15:F15"/>
    <mergeCell ref="B7:E8"/>
    <mergeCell ref="J7:M8"/>
    <mergeCell ref="E1:O1"/>
    <mergeCell ref="E2:O2"/>
    <mergeCell ref="E3:O3"/>
    <mergeCell ref="B5:D5"/>
    <mergeCell ref="E5:O5"/>
  </mergeCells>
  <printOptions horizontalCentered="1"/>
  <pageMargins left="0.31" right="0.31" top="0.35" bottom="0.35" header="0.31" footer="0.31"/>
  <pageSetup fitToHeight="0" fitToWidth="0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 topLeftCell="E5">
      <selection activeCell="I9" sqref="I9"/>
    </sheetView>
  </sheetViews>
  <sheetFormatPr defaultColWidth="11.421875" defaultRowHeight="15"/>
  <cols>
    <col min="1" max="1" width="4.00390625" style="0" customWidth="1"/>
    <col min="2" max="2" width="3.140625" style="0" customWidth="1"/>
    <col min="3" max="3" width="31.28125" style="0" customWidth="1"/>
    <col min="4" max="4" width="1.8515625" style="0" customWidth="1"/>
    <col min="5" max="5" width="29.00390625" style="0" customWidth="1"/>
    <col min="6" max="6" width="1.28515625" style="0" customWidth="1"/>
  </cols>
  <sheetData>
    <row r="1" spans="2:8" ht="15">
      <c r="B1" s="327"/>
      <c r="C1" s="327"/>
      <c r="D1" s="327"/>
      <c r="E1" s="327"/>
      <c r="F1" s="327"/>
      <c r="G1" s="256"/>
      <c r="H1" s="256"/>
    </row>
    <row r="2" spans="2:6" ht="60" customHeight="1">
      <c r="B2" s="119"/>
      <c r="C2" s="331" t="s">
        <v>199</v>
      </c>
      <c r="D2" s="331"/>
      <c r="E2" s="331"/>
      <c r="F2" s="119"/>
    </row>
    <row r="3" spans="1:6" ht="33.75" customHeight="1" thickBot="1">
      <c r="A3" s="257"/>
      <c r="B3" s="257"/>
      <c r="C3" s="119"/>
      <c r="D3" s="119"/>
      <c r="E3" s="119"/>
      <c r="F3" s="119"/>
    </row>
    <row r="4" spans="2:6" ht="27.75" customHeight="1" thickBot="1">
      <c r="B4" s="119"/>
      <c r="C4" s="268" t="s">
        <v>70</v>
      </c>
      <c r="D4" s="269"/>
      <c r="E4" s="270" t="s">
        <v>135</v>
      </c>
      <c r="F4" s="119"/>
    </row>
    <row r="5" spans="2:6" ht="16" thickBot="1">
      <c r="B5" s="119"/>
      <c r="C5" s="258" t="s">
        <v>194</v>
      </c>
      <c r="D5" s="259"/>
      <c r="E5" s="260">
        <v>3522513731.85</v>
      </c>
      <c r="F5" s="119"/>
    </row>
    <row r="6" spans="2:6" ht="16" thickBot="1">
      <c r="B6" s="119"/>
      <c r="C6" s="258" t="s">
        <v>195</v>
      </c>
      <c r="D6" s="259"/>
      <c r="E6" s="261">
        <v>56681348.54</v>
      </c>
      <c r="F6" s="119"/>
    </row>
    <row r="7" spans="2:6" ht="17.25" customHeight="1">
      <c r="B7" s="119"/>
      <c r="C7" s="262" t="s">
        <v>196</v>
      </c>
      <c r="D7" s="263"/>
      <c r="E7" s="328">
        <v>372793818.81</v>
      </c>
      <c r="F7" s="119"/>
    </row>
    <row r="8" spans="2:6" ht="16" thickBot="1">
      <c r="B8" s="119"/>
      <c r="C8" s="264" t="s">
        <v>197</v>
      </c>
      <c r="D8" s="265"/>
      <c r="E8" s="329"/>
      <c r="F8" s="119"/>
    </row>
    <row r="9" spans="2:6" ht="15">
      <c r="B9" s="119"/>
      <c r="C9" s="266"/>
      <c r="D9" s="266"/>
      <c r="E9" s="267"/>
      <c r="F9" s="119"/>
    </row>
    <row r="10" spans="2:6" ht="15">
      <c r="B10" s="119"/>
      <c r="C10" s="119"/>
      <c r="D10" s="119"/>
      <c r="E10" s="119"/>
      <c r="F10" s="119"/>
    </row>
    <row r="11" spans="2:5" ht="76.5" customHeight="1">
      <c r="B11" s="119"/>
      <c r="C11" s="330" t="s">
        <v>198</v>
      </c>
      <c r="D11" s="330"/>
      <c r="E11" s="330"/>
    </row>
  </sheetData>
  <mergeCells count="4">
    <mergeCell ref="B1:F1"/>
    <mergeCell ref="E7:E8"/>
    <mergeCell ref="C11:E11"/>
    <mergeCell ref="C2:E2"/>
  </mergeCells>
  <printOptions horizontalCentered="1"/>
  <pageMargins left="0.25" right="0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1"/>
  <sheetViews>
    <sheetView showGridLines="0" workbookViewId="0" topLeftCell="D1">
      <selection activeCell="G6" sqref="G6"/>
    </sheetView>
  </sheetViews>
  <sheetFormatPr defaultColWidth="11.421875" defaultRowHeight="15"/>
  <cols>
    <col min="1" max="1" width="2.421875" style="0" customWidth="1"/>
    <col min="2" max="2" width="1.8515625" style="0" customWidth="1"/>
    <col min="3" max="4" width="25.421875" style="0" customWidth="1"/>
    <col min="5" max="5" width="13.28125" style="0" bestFit="1" customWidth="1"/>
    <col min="6" max="7" width="14.28125" style="0" bestFit="1" customWidth="1"/>
    <col min="8" max="9" width="14.8515625" style="0" bestFit="1" customWidth="1"/>
    <col min="10" max="10" width="2.421875" style="0" customWidth="1"/>
    <col min="13" max="13" width="12.7109375" style="0" bestFit="1" customWidth="1"/>
  </cols>
  <sheetData>
    <row r="1" spans="2:11" ht="15">
      <c r="B1" s="4"/>
      <c r="C1" s="121"/>
      <c r="D1" s="296" t="s">
        <v>182</v>
      </c>
      <c r="E1" s="296"/>
      <c r="F1" s="296"/>
      <c r="G1" s="296"/>
      <c r="H1" s="296"/>
      <c r="I1" s="121"/>
      <c r="J1" s="121"/>
      <c r="K1" s="218"/>
    </row>
    <row r="2" spans="2:11" ht="15">
      <c r="B2" s="4"/>
      <c r="C2" s="121"/>
      <c r="D2" s="296" t="s">
        <v>183</v>
      </c>
      <c r="E2" s="296"/>
      <c r="F2" s="296"/>
      <c r="G2" s="296"/>
      <c r="H2" s="296"/>
      <c r="I2" s="121"/>
      <c r="J2" s="121"/>
      <c r="K2" s="218"/>
    </row>
    <row r="3" spans="2:11" ht="15">
      <c r="B3" s="4"/>
      <c r="C3" s="121"/>
      <c r="D3" s="296" t="s">
        <v>1</v>
      </c>
      <c r="E3" s="296"/>
      <c r="F3" s="296"/>
      <c r="G3" s="296"/>
      <c r="H3" s="296"/>
      <c r="I3" s="121"/>
      <c r="J3" s="121"/>
      <c r="K3" s="218"/>
    </row>
    <row r="4" spans="2:11" ht="15">
      <c r="B4" s="122"/>
      <c r="C4" s="5" t="s">
        <v>2</v>
      </c>
      <c r="D4" s="273" t="s">
        <v>3</v>
      </c>
      <c r="E4" s="273"/>
      <c r="F4" s="273"/>
      <c r="G4" s="273"/>
      <c r="H4" s="273"/>
      <c r="I4" s="191"/>
      <c r="J4" s="219"/>
      <c r="K4" s="219"/>
    </row>
    <row r="5" spans="2:11" ht="15">
      <c r="B5" s="333"/>
      <c r="C5" s="333"/>
      <c r="D5" s="333"/>
      <c r="E5" s="333"/>
      <c r="F5" s="333"/>
      <c r="G5" s="333"/>
      <c r="H5" s="333"/>
      <c r="I5" s="333"/>
      <c r="J5" s="333"/>
      <c r="K5" s="4"/>
    </row>
    <row r="6" spans="2:11" ht="26">
      <c r="B6" s="220"/>
      <c r="C6" s="334" t="s">
        <v>4</v>
      </c>
      <c r="D6" s="334"/>
      <c r="E6" s="221" t="s">
        <v>184</v>
      </c>
      <c r="F6" s="221" t="s">
        <v>185</v>
      </c>
      <c r="G6" s="222" t="s">
        <v>186</v>
      </c>
      <c r="H6" s="222" t="s">
        <v>187</v>
      </c>
      <c r="I6" s="223" t="s">
        <v>188</v>
      </c>
      <c r="J6" s="224"/>
      <c r="K6" s="225"/>
    </row>
    <row r="7" spans="2:11" ht="15">
      <c r="B7" s="226"/>
      <c r="C7" s="335"/>
      <c r="D7" s="335"/>
      <c r="E7" s="227">
        <v>1</v>
      </c>
      <c r="F7" s="227">
        <v>2</v>
      </c>
      <c r="G7" s="228">
        <v>3</v>
      </c>
      <c r="H7" s="228" t="s">
        <v>189</v>
      </c>
      <c r="I7" s="229" t="s">
        <v>190</v>
      </c>
      <c r="J7" s="230"/>
      <c r="K7" s="225"/>
    </row>
    <row r="8" spans="2:11" ht="15">
      <c r="B8" s="231"/>
      <c r="C8" s="232"/>
      <c r="D8" s="232"/>
      <c r="E8" s="233"/>
      <c r="F8" s="233"/>
      <c r="G8" s="233"/>
      <c r="H8" s="233"/>
      <c r="I8" s="232"/>
      <c r="J8" s="234"/>
      <c r="K8" s="4"/>
    </row>
    <row r="9" spans="2:11" ht="15">
      <c r="B9" s="137"/>
      <c r="C9" s="336" t="s">
        <v>71</v>
      </c>
      <c r="D9" s="336"/>
      <c r="E9" s="235"/>
      <c r="F9" s="235"/>
      <c r="G9" s="235"/>
      <c r="H9" s="235"/>
      <c r="I9" s="236"/>
      <c r="J9" s="237"/>
      <c r="K9" s="218"/>
    </row>
    <row r="10" spans="2:11" ht="15">
      <c r="B10" s="137"/>
      <c r="C10" s="238"/>
      <c r="D10" s="238"/>
      <c r="E10" s="235"/>
      <c r="F10" s="235"/>
      <c r="G10" s="235"/>
      <c r="H10" s="235"/>
      <c r="I10" s="236"/>
      <c r="J10" s="237"/>
      <c r="K10" s="218"/>
    </row>
    <row r="11" spans="2:11" ht="23.25" customHeight="1">
      <c r="B11" s="239"/>
      <c r="C11" s="311" t="s">
        <v>73</v>
      </c>
      <c r="D11" s="311"/>
      <c r="E11" s="240">
        <f aca="true" t="shared" si="0" ref="E11:H11">SUM(E13:E19)</f>
        <v>11237006071.649986</v>
      </c>
      <c r="F11" s="240">
        <f t="shared" si="0"/>
        <v>163702318312.97</v>
      </c>
      <c r="G11" s="240">
        <f t="shared" si="0"/>
        <v>161658788993.7</v>
      </c>
      <c r="H11" s="240">
        <f t="shared" si="0"/>
        <v>13280535390.919981</v>
      </c>
      <c r="I11" s="241">
        <f>SUM(I13:I19)</f>
        <v>2043529319.2699957</v>
      </c>
      <c r="J11" s="242"/>
      <c r="K11" s="218"/>
    </row>
    <row r="12" spans="2:11" ht="15">
      <c r="B12" s="129"/>
      <c r="C12" s="120"/>
      <c r="D12" s="120"/>
      <c r="E12" s="243"/>
      <c r="F12" s="243"/>
      <c r="G12" s="243"/>
      <c r="H12" s="243"/>
      <c r="I12" s="244"/>
      <c r="J12" s="25"/>
      <c r="K12" s="218"/>
    </row>
    <row r="13" spans="2:13" ht="22.5" customHeight="1">
      <c r="B13" s="129"/>
      <c r="C13" s="332" t="s">
        <v>75</v>
      </c>
      <c r="D13" s="332"/>
      <c r="E13" s="245">
        <v>6984967028.359985</v>
      </c>
      <c r="F13" s="245">
        <v>160768315338.47</v>
      </c>
      <c r="G13" s="245">
        <v>158980399978.6</v>
      </c>
      <c r="H13" s="246">
        <f>E13+F13-G13</f>
        <v>8772882388.22998</v>
      </c>
      <c r="I13" s="247">
        <f>H13-E13</f>
        <v>1787915359.869995</v>
      </c>
      <c r="J13" s="25"/>
      <c r="K13" s="218"/>
      <c r="M13" s="65"/>
    </row>
    <row r="14" spans="2:13" ht="22.5" customHeight="1">
      <c r="B14" s="129"/>
      <c r="C14" s="332" t="s">
        <v>77</v>
      </c>
      <c r="D14" s="332"/>
      <c r="E14" s="245">
        <v>4321451882.490001</v>
      </c>
      <c r="F14" s="245">
        <v>2934002974.5</v>
      </c>
      <c r="G14" s="245">
        <v>2678389015.1</v>
      </c>
      <c r="H14" s="246">
        <f aca="true" t="shared" si="1" ref="H14:H19">E14+F14-G14</f>
        <v>4577065841.890001</v>
      </c>
      <c r="I14" s="247">
        <f aca="true" t="shared" si="2" ref="I14:I19">H14-E14</f>
        <v>255613959.40000057</v>
      </c>
      <c r="J14" s="25"/>
      <c r="K14" s="218"/>
      <c r="M14" s="248"/>
    </row>
    <row r="15" spans="2:11" ht="22.5" customHeight="1">
      <c r="B15" s="129"/>
      <c r="C15" s="332" t="s">
        <v>79</v>
      </c>
      <c r="D15" s="332"/>
      <c r="E15" s="245">
        <v>0</v>
      </c>
      <c r="F15" s="245"/>
      <c r="G15" s="245"/>
      <c r="H15" s="246">
        <f t="shared" si="1"/>
        <v>0</v>
      </c>
      <c r="I15" s="247">
        <f t="shared" si="2"/>
        <v>0</v>
      </c>
      <c r="J15" s="25"/>
      <c r="K15" s="218"/>
    </row>
    <row r="16" spans="2:11" ht="22.5" customHeight="1">
      <c r="B16" s="129"/>
      <c r="C16" s="332" t="s">
        <v>81</v>
      </c>
      <c r="D16" s="332"/>
      <c r="E16" s="245">
        <v>0</v>
      </c>
      <c r="F16" s="245"/>
      <c r="G16" s="245"/>
      <c r="H16" s="246">
        <f t="shared" si="1"/>
        <v>0</v>
      </c>
      <c r="I16" s="247">
        <f t="shared" si="2"/>
        <v>0</v>
      </c>
      <c r="J16" s="25"/>
      <c r="K16" s="218"/>
    </row>
    <row r="17" spans="2:11" ht="22.5" customHeight="1">
      <c r="B17" s="129"/>
      <c r="C17" s="332" t="s">
        <v>83</v>
      </c>
      <c r="D17" s="332"/>
      <c r="E17" s="245">
        <v>0</v>
      </c>
      <c r="F17" s="245"/>
      <c r="G17" s="245"/>
      <c r="H17" s="246">
        <f t="shared" si="1"/>
        <v>0</v>
      </c>
      <c r="I17" s="247">
        <f t="shared" si="2"/>
        <v>0</v>
      </c>
      <c r="J17" s="25"/>
      <c r="K17" s="218"/>
    </row>
    <row r="18" spans="2:11" ht="22.5" customHeight="1">
      <c r="B18" s="129"/>
      <c r="C18" s="332" t="s">
        <v>85</v>
      </c>
      <c r="D18" s="332"/>
      <c r="E18" s="245">
        <v>-69412839.2</v>
      </c>
      <c r="F18" s="245"/>
      <c r="G18" s="245"/>
      <c r="H18" s="246">
        <f t="shared" si="1"/>
        <v>-69412839.2</v>
      </c>
      <c r="I18" s="247">
        <f t="shared" si="2"/>
        <v>0</v>
      </c>
      <c r="J18" s="25"/>
      <c r="K18" s="218"/>
    </row>
    <row r="19" spans="2:10" ht="22.5" customHeight="1">
      <c r="B19" s="129"/>
      <c r="C19" s="332" t="s">
        <v>87</v>
      </c>
      <c r="D19" s="332"/>
      <c r="E19" s="245">
        <v>0</v>
      </c>
      <c r="F19" s="245"/>
      <c r="G19" s="245"/>
      <c r="H19" s="246">
        <f t="shared" si="1"/>
        <v>0</v>
      </c>
      <c r="I19" s="247">
        <f t="shared" si="2"/>
        <v>0</v>
      </c>
      <c r="J19" s="25"/>
    </row>
    <row r="20" spans="2:10" ht="15">
      <c r="B20" s="129"/>
      <c r="C20" s="206"/>
      <c r="D20" s="206"/>
      <c r="E20" s="249"/>
      <c r="F20" s="249"/>
      <c r="G20" s="249"/>
      <c r="H20" s="249"/>
      <c r="I20" s="250"/>
      <c r="J20" s="25"/>
    </row>
    <row r="21" spans="2:10" ht="22.5" customHeight="1">
      <c r="B21" s="239"/>
      <c r="C21" s="311" t="s">
        <v>92</v>
      </c>
      <c r="D21" s="311"/>
      <c r="E21" s="240">
        <f aca="true" t="shared" si="3" ref="E21:H21">SUM(E23:E31)</f>
        <v>23651842116.769997</v>
      </c>
      <c r="F21" s="240">
        <f t="shared" si="3"/>
        <v>384843418.71</v>
      </c>
      <c r="G21" s="240">
        <f t="shared" si="3"/>
        <v>50789051.46</v>
      </c>
      <c r="H21" s="240">
        <f t="shared" si="3"/>
        <v>23985896484.02</v>
      </c>
      <c r="I21" s="241">
        <f>SUM(I23:I31)</f>
        <v>334054367.2500005</v>
      </c>
      <c r="J21" s="242"/>
    </row>
    <row r="22" spans="2:10" ht="15">
      <c r="B22" s="129"/>
      <c r="C22" s="120"/>
      <c r="D22" s="206"/>
      <c r="E22" s="243"/>
      <c r="F22" s="243"/>
      <c r="G22" s="243"/>
      <c r="H22" s="243"/>
      <c r="I22" s="244"/>
      <c r="J22" s="25"/>
    </row>
    <row r="23" spans="2:10" ht="23.25" customHeight="1">
      <c r="B23" s="129"/>
      <c r="C23" s="332" t="s">
        <v>94</v>
      </c>
      <c r="D23" s="332"/>
      <c r="E23" s="245">
        <v>202154551</v>
      </c>
      <c r="F23" s="245"/>
      <c r="G23" s="245"/>
      <c r="H23" s="246">
        <f>E23+F23-G23</f>
        <v>202154551</v>
      </c>
      <c r="I23" s="247">
        <f>H23-E23</f>
        <v>0</v>
      </c>
      <c r="J23" s="25"/>
    </row>
    <row r="24" spans="2:10" ht="23.25" customHeight="1">
      <c r="B24" s="129"/>
      <c r="C24" s="332" t="s">
        <v>96</v>
      </c>
      <c r="D24" s="332"/>
      <c r="E24" s="245">
        <v>0</v>
      </c>
      <c r="F24" s="245"/>
      <c r="G24" s="245"/>
      <c r="H24" s="246">
        <f aca="true" t="shared" si="4" ref="H24:H31">E24+F24-G24</f>
        <v>0</v>
      </c>
      <c r="I24" s="247">
        <f aca="true" t="shared" si="5" ref="I24:I30">H24-E24</f>
        <v>0</v>
      </c>
      <c r="J24" s="25"/>
    </row>
    <row r="25" spans="2:10" ht="23.25" customHeight="1">
      <c r="B25" s="129"/>
      <c r="C25" s="332" t="s">
        <v>99</v>
      </c>
      <c r="D25" s="332"/>
      <c r="E25" s="245">
        <v>20435968806</v>
      </c>
      <c r="F25" s="245">
        <v>378746683.14</v>
      </c>
      <c r="G25" s="245">
        <v>50789051.46</v>
      </c>
      <c r="H25" s="246">
        <f t="shared" si="4"/>
        <v>20763926437.68</v>
      </c>
      <c r="I25" s="247">
        <f>H25-E25</f>
        <v>327957631.6800003</v>
      </c>
      <c r="J25" s="25"/>
    </row>
    <row r="26" spans="2:10" ht="23.25" customHeight="1">
      <c r="B26" s="129"/>
      <c r="C26" s="332" t="s">
        <v>191</v>
      </c>
      <c r="D26" s="332"/>
      <c r="E26" s="245">
        <v>2483692557.67</v>
      </c>
      <c r="F26" s="245">
        <v>5196735.57</v>
      </c>
      <c r="G26" s="245"/>
      <c r="H26" s="246">
        <f t="shared" si="4"/>
        <v>2488889293.2400002</v>
      </c>
      <c r="I26" s="247">
        <f>H26-E26</f>
        <v>5196735.570000172</v>
      </c>
      <c r="J26" s="25"/>
    </row>
    <row r="27" spans="2:10" ht="23.25" customHeight="1">
      <c r="B27" s="129"/>
      <c r="C27" s="332" t="s">
        <v>103</v>
      </c>
      <c r="D27" s="332"/>
      <c r="E27" s="245">
        <v>49317190.66</v>
      </c>
      <c r="F27" s="245"/>
      <c r="G27" s="245"/>
      <c r="H27" s="246">
        <f t="shared" si="4"/>
        <v>49317190.66</v>
      </c>
      <c r="I27" s="247">
        <f t="shared" si="5"/>
        <v>0</v>
      </c>
      <c r="J27" s="25"/>
    </row>
    <row r="28" spans="2:10" ht="23.25" customHeight="1">
      <c r="B28" s="129"/>
      <c r="C28" s="332" t="s">
        <v>105</v>
      </c>
      <c r="D28" s="332"/>
      <c r="E28" s="245">
        <v>0</v>
      </c>
      <c r="F28" s="245"/>
      <c r="G28" s="245"/>
      <c r="H28" s="246">
        <f t="shared" si="4"/>
        <v>0</v>
      </c>
      <c r="I28" s="247">
        <f t="shared" si="5"/>
        <v>0</v>
      </c>
      <c r="J28" s="25"/>
    </row>
    <row r="29" spans="2:10" ht="23.25" customHeight="1">
      <c r="B29" s="129"/>
      <c r="C29" s="332" t="s">
        <v>107</v>
      </c>
      <c r="D29" s="332"/>
      <c r="E29" s="245">
        <v>480709011.44000006</v>
      </c>
      <c r="F29" s="245">
        <v>900000</v>
      </c>
      <c r="G29" s="245"/>
      <c r="H29" s="246">
        <f t="shared" si="4"/>
        <v>481609011.44000006</v>
      </c>
      <c r="I29" s="247">
        <f t="shared" si="5"/>
        <v>900000</v>
      </c>
      <c r="J29" s="25"/>
    </row>
    <row r="30" spans="2:10" ht="23.25" customHeight="1">
      <c r="B30" s="129"/>
      <c r="C30" s="332" t="s">
        <v>108</v>
      </c>
      <c r="D30" s="332"/>
      <c r="E30" s="245">
        <v>0</v>
      </c>
      <c r="F30" s="245"/>
      <c r="G30" s="245"/>
      <c r="H30" s="246">
        <f t="shared" si="4"/>
        <v>0</v>
      </c>
      <c r="I30" s="247">
        <f t="shared" si="5"/>
        <v>0</v>
      </c>
      <c r="J30" s="25"/>
    </row>
    <row r="31" spans="2:10" ht="23.25" customHeight="1">
      <c r="B31" s="129"/>
      <c r="C31" s="332" t="s">
        <v>110</v>
      </c>
      <c r="D31" s="332"/>
      <c r="E31" s="245">
        <v>0</v>
      </c>
      <c r="F31" s="245"/>
      <c r="G31" s="245"/>
      <c r="H31" s="246">
        <f t="shared" si="4"/>
        <v>0</v>
      </c>
      <c r="I31" s="247">
        <f>H31-E31</f>
        <v>0</v>
      </c>
      <c r="J31" s="25"/>
    </row>
    <row r="32" spans="2:10" ht="15">
      <c r="B32" s="129"/>
      <c r="C32" s="206"/>
      <c r="D32" s="206"/>
      <c r="E32" s="249"/>
      <c r="F32" s="243"/>
      <c r="G32" s="243"/>
      <c r="H32" s="243"/>
      <c r="I32" s="244"/>
      <c r="J32" s="25"/>
    </row>
    <row r="33" spans="2:10" ht="15">
      <c r="B33" s="137"/>
      <c r="C33" s="336" t="s">
        <v>192</v>
      </c>
      <c r="D33" s="336"/>
      <c r="E33" s="240">
        <f aca="true" t="shared" si="6" ref="E33:H33">E11+E21</f>
        <v>34888848188.41998</v>
      </c>
      <c r="F33" s="240">
        <f t="shared" si="6"/>
        <v>164087161731.68</v>
      </c>
      <c r="G33" s="240">
        <f t="shared" si="6"/>
        <v>161709578045.16</v>
      </c>
      <c r="H33" s="240">
        <f t="shared" si="6"/>
        <v>37266431874.93998</v>
      </c>
      <c r="I33" s="241">
        <f>I11+I21</f>
        <v>2377583686.519996</v>
      </c>
      <c r="J33" s="237"/>
    </row>
    <row r="34" spans="2:10" ht="15">
      <c r="B34" s="214"/>
      <c r="C34" s="217"/>
      <c r="D34" s="217"/>
      <c r="E34" s="251"/>
      <c r="F34" s="251"/>
      <c r="G34" s="251"/>
      <c r="H34" s="251"/>
      <c r="I34" s="217"/>
      <c r="J34" s="252"/>
    </row>
    <row r="35" spans="2:10" ht="15">
      <c r="B35" s="253"/>
      <c r="C35" s="254"/>
      <c r="D35" s="255"/>
      <c r="F35" s="253"/>
      <c r="G35" s="253"/>
      <c r="H35" s="253"/>
      <c r="I35" s="253"/>
      <c r="J35" s="253"/>
    </row>
    <row r="36" spans="2:11" ht="15">
      <c r="B36" s="4"/>
      <c r="C36" s="312" t="s">
        <v>60</v>
      </c>
      <c r="D36" s="312"/>
      <c r="E36" s="312"/>
      <c r="F36" s="312"/>
      <c r="G36" s="312"/>
      <c r="H36" s="312"/>
      <c r="I36" s="312"/>
      <c r="J36" s="46"/>
      <c r="K36" s="46"/>
    </row>
    <row r="37" spans="2:11" ht="15">
      <c r="B37" s="4"/>
      <c r="C37" s="178"/>
      <c r="D37" s="178"/>
      <c r="E37" s="178"/>
      <c r="F37" s="178"/>
      <c r="G37" s="178"/>
      <c r="H37" s="178"/>
      <c r="I37" s="178"/>
      <c r="J37" s="46"/>
      <c r="K37" s="46"/>
    </row>
    <row r="38" spans="2:11" ht="15">
      <c r="B38" s="4"/>
      <c r="C38" s="337"/>
      <c r="D38" s="337"/>
      <c r="E38" s="48"/>
      <c r="F38" s="326"/>
      <c r="G38" s="326"/>
      <c r="H38" s="326"/>
      <c r="I38" s="326"/>
      <c r="J38" s="48"/>
      <c r="K38" s="48"/>
    </row>
    <row r="39" spans="3:11" ht="15">
      <c r="C39" s="309" t="s">
        <v>64</v>
      </c>
      <c r="D39" s="309"/>
      <c r="E39" s="53"/>
      <c r="F39" s="309" t="s">
        <v>193</v>
      </c>
      <c r="G39" s="309"/>
      <c r="H39" s="309"/>
      <c r="I39" s="309"/>
      <c r="J39" s="132"/>
      <c r="K39" s="4"/>
    </row>
    <row r="40" spans="3:11" ht="15" customHeight="1">
      <c r="C40" s="310" t="s">
        <v>62</v>
      </c>
      <c r="D40" s="310"/>
      <c r="E40" s="188"/>
      <c r="F40" s="310" t="s">
        <v>61</v>
      </c>
      <c r="G40" s="310"/>
      <c r="H40" s="310"/>
      <c r="I40" s="310"/>
      <c r="J40" s="132"/>
      <c r="K40" s="4"/>
    </row>
    <row r="41" spans="3:8" ht="15">
      <c r="C41" s="4"/>
      <c r="D41" s="4"/>
      <c r="E41" s="169"/>
      <c r="F41" s="4"/>
      <c r="G41" s="4"/>
      <c r="H41" s="4"/>
    </row>
  </sheetData>
  <mergeCells count="33">
    <mergeCell ref="C40:D40"/>
    <mergeCell ref="F40:I40"/>
    <mergeCell ref="C31:D31"/>
    <mergeCell ref="C33:D33"/>
    <mergeCell ref="C36:I36"/>
    <mergeCell ref="C38:D38"/>
    <mergeCell ref="F38:I38"/>
    <mergeCell ref="C39:D39"/>
    <mergeCell ref="F39:I39"/>
    <mergeCell ref="C30:D30"/>
    <mergeCell ref="C17:D17"/>
    <mergeCell ref="C18:D18"/>
    <mergeCell ref="C19:D19"/>
    <mergeCell ref="C21:D21"/>
    <mergeCell ref="C23:D23"/>
    <mergeCell ref="C24:D24"/>
    <mergeCell ref="C25:D25"/>
    <mergeCell ref="C26:D26"/>
    <mergeCell ref="C27:D27"/>
    <mergeCell ref="C28:D28"/>
    <mergeCell ref="C29:D29"/>
    <mergeCell ref="C16:D16"/>
    <mergeCell ref="D1:H1"/>
    <mergeCell ref="D2:H2"/>
    <mergeCell ref="D3:H3"/>
    <mergeCell ref="D4:H4"/>
    <mergeCell ref="B5:J5"/>
    <mergeCell ref="C6:D7"/>
    <mergeCell ref="C9:D9"/>
    <mergeCell ref="C11:D11"/>
    <mergeCell ref="C13:D13"/>
    <mergeCell ref="C14:D14"/>
    <mergeCell ref="C15:D15"/>
  </mergeCells>
  <printOptions horizontalCentered="1"/>
  <pageMargins left="0.31" right="0.31" top="0.35" bottom="0.35" header="0.31" footer="0.31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1DC5-D7E7-6041-AE71-AA519B1EBA31}">
  <sheetPr>
    <tabColor theme="6" tint="0.39998000860214233"/>
  </sheetPr>
  <dimension ref="A1:L56"/>
  <sheetViews>
    <sheetView showGridLines="0" tabSelected="1" zoomScale="90" zoomScaleNormal="90" workbookViewId="0" topLeftCell="A1">
      <selection activeCell="L11" sqref="L11"/>
    </sheetView>
  </sheetViews>
  <sheetFormatPr defaultColWidth="11.57421875" defaultRowHeight="15"/>
  <cols>
    <col min="1" max="1" width="29.140625" style="338" customWidth="1"/>
    <col min="2" max="2" width="18.7109375" style="338" bestFit="1" customWidth="1"/>
    <col min="3" max="3" width="17.8515625" style="338" customWidth="1"/>
    <col min="4" max="4" width="14.00390625" style="338" customWidth="1"/>
    <col min="5" max="5" width="11.28125" style="338" customWidth="1"/>
    <col min="6" max="6" width="14.421875" style="338" customWidth="1"/>
    <col min="7" max="7" width="12.00390625" style="338" bestFit="1" customWidth="1"/>
    <col min="8" max="8" width="11.421875" style="338" customWidth="1"/>
    <col min="9" max="9" width="14.7109375" style="338" bestFit="1" customWidth="1"/>
    <col min="10" max="16384" width="11.421875" style="338" customWidth="1"/>
  </cols>
  <sheetData>
    <row r="1" spans="8:9" ht="18.75" customHeight="1">
      <c r="H1" s="339" t="s">
        <v>200</v>
      </c>
      <c r="I1" s="339"/>
    </row>
    <row r="2" spans="1:9" ht="17" thickBot="1">
      <c r="A2" s="340" t="s">
        <v>201</v>
      </c>
      <c r="B2" s="340"/>
      <c r="C2" s="340"/>
      <c r="D2" s="340"/>
      <c r="E2" s="340"/>
      <c r="F2" s="340"/>
      <c r="G2" s="340"/>
      <c r="H2" s="340"/>
      <c r="I2" s="340"/>
    </row>
    <row r="3" spans="1:9" ht="16">
      <c r="A3" s="364" t="s">
        <v>202</v>
      </c>
      <c r="B3" s="364"/>
      <c r="C3" s="364"/>
      <c r="D3" s="364"/>
      <c r="E3" s="364"/>
      <c r="F3" s="364"/>
      <c r="G3" s="364"/>
      <c r="H3" s="364"/>
      <c r="I3" s="364"/>
    </row>
    <row r="4" spans="1:9" ht="16">
      <c r="A4" s="364" t="s">
        <v>203</v>
      </c>
      <c r="B4" s="364"/>
      <c r="C4" s="364"/>
      <c r="D4" s="364"/>
      <c r="E4" s="364"/>
      <c r="F4" s="364"/>
      <c r="G4" s="364"/>
      <c r="H4" s="364"/>
      <c r="I4" s="364"/>
    </row>
    <row r="5" spans="1:9" ht="16">
      <c r="A5" s="365"/>
      <c r="B5" s="365"/>
      <c r="C5" s="365"/>
      <c r="D5" s="365"/>
      <c r="E5" s="365"/>
      <c r="F5" s="365"/>
      <c r="G5" s="365"/>
      <c r="H5" s="365"/>
      <c r="I5" s="365"/>
    </row>
    <row r="6" spans="1:9" ht="15.75" customHeight="1">
      <c r="A6" s="366" t="s">
        <v>204</v>
      </c>
      <c r="B6" s="366" t="s">
        <v>205</v>
      </c>
      <c r="C6" s="367" t="s">
        <v>206</v>
      </c>
      <c r="D6" s="368" t="s">
        <v>207</v>
      </c>
      <c r="E6" s="368"/>
      <c r="F6" s="368"/>
      <c r="G6" s="368"/>
      <c r="H6" s="368"/>
      <c r="I6" s="367" t="s">
        <v>208</v>
      </c>
    </row>
    <row r="7" spans="1:9" ht="22.5" customHeight="1">
      <c r="A7" s="366"/>
      <c r="B7" s="366"/>
      <c r="C7" s="367"/>
      <c r="D7" s="368" t="s">
        <v>209</v>
      </c>
      <c r="E7" s="368"/>
      <c r="F7" s="368"/>
      <c r="G7" s="367" t="s">
        <v>210</v>
      </c>
      <c r="H7" s="367" t="s">
        <v>211</v>
      </c>
      <c r="I7" s="367"/>
    </row>
    <row r="8" spans="1:9" ht="33.75" customHeight="1">
      <c r="A8" s="366"/>
      <c r="B8" s="366"/>
      <c r="C8" s="367"/>
      <c r="D8" s="369" t="s">
        <v>212</v>
      </c>
      <c r="E8" s="369" t="s">
        <v>213</v>
      </c>
      <c r="F8" s="369" t="s">
        <v>214</v>
      </c>
      <c r="G8" s="367"/>
      <c r="H8" s="367"/>
      <c r="I8" s="367"/>
    </row>
    <row r="9" spans="1:9" ht="28.5" customHeight="1">
      <c r="A9" s="341" t="s">
        <v>215</v>
      </c>
      <c r="B9" s="341"/>
      <c r="C9" s="341"/>
      <c r="D9" s="341"/>
      <c r="E9" s="341"/>
      <c r="F9" s="341"/>
      <c r="G9" s="341"/>
      <c r="H9" s="341"/>
      <c r="I9" s="341"/>
    </row>
    <row r="10" spans="1:9" ht="15">
      <c r="A10" s="342" t="s">
        <v>216</v>
      </c>
      <c r="B10" s="343"/>
      <c r="C10" s="344"/>
      <c r="D10" s="344"/>
      <c r="E10" s="344"/>
      <c r="F10" s="344"/>
      <c r="G10" s="344"/>
      <c r="H10" s="344"/>
      <c r="I10" s="344"/>
    </row>
    <row r="11" spans="1:9" ht="15">
      <c r="A11" s="345" t="s">
        <v>217</v>
      </c>
      <c r="B11" s="346"/>
      <c r="C11" s="347"/>
      <c r="D11" s="347"/>
      <c r="E11" s="347"/>
      <c r="F11" s="347"/>
      <c r="G11" s="347"/>
      <c r="H11" s="347"/>
      <c r="I11" s="347"/>
    </row>
    <row r="12" spans="1:9" ht="15">
      <c r="A12" s="348" t="s">
        <v>218</v>
      </c>
      <c r="B12" s="346"/>
      <c r="C12" s="347"/>
      <c r="D12" s="347"/>
      <c r="E12" s="347"/>
      <c r="F12" s="347"/>
      <c r="G12" s="347"/>
      <c r="H12" s="347"/>
      <c r="I12" s="347"/>
    </row>
    <row r="13" spans="1:9" ht="15.75" customHeight="1">
      <c r="A13" s="348" t="s">
        <v>219</v>
      </c>
      <c r="B13" s="346"/>
      <c r="C13" s="347"/>
      <c r="D13" s="347"/>
      <c r="E13" s="347"/>
      <c r="F13" s="347"/>
      <c r="G13" s="347"/>
      <c r="H13" s="347"/>
      <c r="I13" s="347"/>
    </row>
    <row r="14" spans="1:11" ht="15.75" customHeight="1">
      <c r="A14" s="348"/>
      <c r="B14" s="349" t="s">
        <v>220</v>
      </c>
      <c r="C14" s="347">
        <v>0</v>
      </c>
      <c r="D14" s="350">
        <v>20008018.59</v>
      </c>
      <c r="E14" s="347"/>
      <c r="F14" s="351">
        <v>40958759.74</v>
      </c>
      <c r="G14" s="347"/>
      <c r="H14" s="347"/>
      <c r="I14" s="352">
        <f>F14-D14</f>
        <v>20950741.150000002</v>
      </c>
      <c r="K14" s="353"/>
    </row>
    <row r="15" spans="1:11" ht="15.75" customHeight="1">
      <c r="A15" s="348"/>
      <c r="B15" s="349" t="s">
        <v>221</v>
      </c>
      <c r="C15" s="347">
        <v>0</v>
      </c>
      <c r="D15" s="350">
        <v>19458730.75</v>
      </c>
      <c r="E15" s="347"/>
      <c r="F15" s="351">
        <v>39880488.93</v>
      </c>
      <c r="G15" s="347"/>
      <c r="H15" s="347"/>
      <c r="I15" s="352">
        <f aca="true" t="shared" si="0" ref="I15:I19">F15-D15</f>
        <v>20421758.18</v>
      </c>
      <c r="K15" s="353"/>
    </row>
    <row r="16" spans="1:11" ht="15.75" customHeight="1">
      <c r="A16" s="348"/>
      <c r="B16" s="349" t="s">
        <v>220</v>
      </c>
      <c r="C16" s="347">
        <v>0</v>
      </c>
      <c r="D16" s="350">
        <v>14168920.5</v>
      </c>
      <c r="E16" s="347"/>
      <c r="F16" s="351">
        <v>28777995.14</v>
      </c>
      <c r="G16" s="347"/>
      <c r="H16" s="347"/>
      <c r="I16" s="352">
        <f t="shared" si="0"/>
        <v>14609074.64</v>
      </c>
      <c r="K16" s="353"/>
    </row>
    <row r="17" spans="1:11" ht="15.75" customHeight="1">
      <c r="A17" s="348"/>
      <c r="B17" s="349" t="s">
        <v>221</v>
      </c>
      <c r="C17" s="347">
        <v>0</v>
      </c>
      <c r="D17" s="350">
        <v>13769777.48</v>
      </c>
      <c r="E17" s="347"/>
      <c r="F17" s="351">
        <v>28469359.349999998</v>
      </c>
      <c r="G17" s="347"/>
      <c r="H17" s="347"/>
      <c r="I17" s="352">
        <f t="shared" si="0"/>
        <v>14699581.869999997</v>
      </c>
      <c r="K17" s="353"/>
    </row>
    <row r="18" spans="1:9" ht="15.75" customHeight="1">
      <c r="A18" s="348"/>
      <c r="B18" s="349" t="s">
        <v>222</v>
      </c>
      <c r="C18" s="347">
        <v>0</v>
      </c>
      <c r="D18" s="354">
        <v>0</v>
      </c>
      <c r="E18" s="347"/>
      <c r="F18" s="355">
        <v>0</v>
      </c>
      <c r="G18" s="347"/>
      <c r="H18" s="347"/>
      <c r="I18" s="355">
        <f t="shared" si="0"/>
        <v>0</v>
      </c>
    </row>
    <row r="19" spans="1:11" ht="15.75" customHeight="1">
      <c r="A19" s="348"/>
      <c r="B19" s="349" t="s">
        <v>222</v>
      </c>
      <c r="C19" s="347">
        <v>0</v>
      </c>
      <c r="D19" s="350">
        <v>17912991.19</v>
      </c>
      <c r="E19" s="347"/>
      <c r="F19" s="351">
        <v>36370134.43</v>
      </c>
      <c r="G19" s="347"/>
      <c r="H19" s="347"/>
      <c r="I19" s="352">
        <f t="shared" si="0"/>
        <v>18457143.24</v>
      </c>
      <c r="K19" s="353"/>
    </row>
    <row r="20" spans="1:9" ht="15">
      <c r="A20" s="348" t="s">
        <v>223</v>
      </c>
      <c r="B20" s="346"/>
      <c r="C20" s="347"/>
      <c r="D20" s="347"/>
      <c r="E20" s="347"/>
      <c r="F20" s="347"/>
      <c r="G20" s="347"/>
      <c r="H20" s="347"/>
      <c r="I20" s="355"/>
    </row>
    <row r="21" spans="1:9" ht="15">
      <c r="A21" s="348" t="s">
        <v>224</v>
      </c>
      <c r="B21" s="346"/>
      <c r="C21" s="347"/>
      <c r="D21" s="347"/>
      <c r="E21" s="347"/>
      <c r="F21" s="347"/>
      <c r="G21" s="347"/>
      <c r="H21" s="347"/>
      <c r="I21" s="347"/>
    </row>
    <row r="22" spans="1:9" ht="15">
      <c r="A22" s="348" t="s">
        <v>225</v>
      </c>
      <c r="B22" s="346"/>
      <c r="C22" s="347"/>
      <c r="D22" s="347"/>
      <c r="E22" s="347"/>
      <c r="F22" s="347"/>
      <c r="G22" s="347"/>
      <c r="H22" s="347"/>
      <c r="I22" s="347"/>
    </row>
    <row r="23" spans="1:9" ht="15">
      <c r="A23" s="348" t="s">
        <v>226</v>
      </c>
      <c r="B23" s="346"/>
      <c r="C23" s="347"/>
      <c r="D23" s="347"/>
      <c r="E23" s="347"/>
      <c r="F23" s="347"/>
      <c r="G23" s="347"/>
      <c r="H23" s="347"/>
      <c r="I23" s="347"/>
    </row>
    <row r="24" spans="1:9" ht="15">
      <c r="A24" s="348" t="s">
        <v>227</v>
      </c>
      <c r="B24" s="346"/>
      <c r="C24" s="347"/>
      <c r="D24" s="347"/>
      <c r="E24" s="347"/>
      <c r="F24" s="347"/>
      <c r="G24" s="347"/>
      <c r="H24" s="347"/>
      <c r="I24" s="347"/>
    </row>
    <row r="25" spans="1:9" ht="15">
      <c r="A25" s="348" t="s">
        <v>228</v>
      </c>
      <c r="B25" s="346"/>
      <c r="C25" s="347"/>
      <c r="D25" s="347"/>
      <c r="E25" s="347"/>
      <c r="F25" s="347"/>
      <c r="G25" s="347"/>
      <c r="H25" s="347"/>
      <c r="I25" s="347"/>
    </row>
    <row r="26" spans="1:9" ht="15">
      <c r="A26" s="348" t="s">
        <v>223</v>
      </c>
      <c r="B26" s="346"/>
      <c r="C26" s="347"/>
      <c r="D26" s="347"/>
      <c r="E26" s="347"/>
      <c r="F26" s="347"/>
      <c r="G26" s="347"/>
      <c r="H26" s="347"/>
      <c r="I26" s="347"/>
    </row>
    <row r="27" spans="1:9" ht="15">
      <c r="A27" s="348" t="s">
        <v>224</v>
      </c>
      <c r="B27" s="346"/>
      <c r="C27" s="347"/>
      <c r="D27" s="347"/>
      <c r="E27" s="347"/>
      <c r="F27" s="347"/>
      <c r="G27" s="347"/>
      <c r="H27" s="347"/>
      <c r="I27" s="347"/>
    </row>
    <row r="28" spans="1:9" ht="15">
      <c r="A28" s="345" t="s">
        <v>229</v>
      </c>
      <c r="B28" s="346"/>
      <c r="C28" s="347">
        <f>SUM(C14:C27)</f>
        <v>0</v>
      </c>
      <c r="D28" s="351">
        <f>SUM(D14:D27)</f>
        <v>85318438.51</v>
      </c>
      <c r="E28" s="347"/>
      <c r="F28" s="352">
        <f>SUM(F14:F27)</f>
        <v>174456737.59</v>
      </c>
      <c r="G28" s="347"/>
      <c r="H28" s="356"/>
      <c r="I28" s="352">
        <f>SUM(I14:I27)</f>
        <v>89138299.08</v>
      </c>
    </row>
    <row r="29" spans="1:9" ht="15">
      <c r="A29" s="345" t="s">
        <v>230</v>
      </c>
      <c r="B29" s="346"/>
      <c r="C29" s="347"/>
      <c r="D29" s="347"/>
      <c r="E29" s="347"/>
      <c r="F29" s="347"/>
      <c r="G29" s="347"/>
      <c r="H29" s="347"/>
      <c r="I29" s="347"/>
    </row>
    <row r="30" spans="1:9" ht="15">
      <c r="A30" s="348" t="s">
        <v>218</v>
      </c>
      <c r="B30" s="346"/>
      <c r="C30" s="347"/>
      <c r="D30" s="347"/>
      <c r="E30" s="347"/>
      <c r="F30" s="347"/>
      <c r="G30" s="347"/>
      <c r="H30" s="347"/>
      <c r="I30" s="347"/>
    </row>
    <row r="31" spans="1:9" ht="15">
      <c r="A31" s="348" t="s">
        <v>219</v>
      </c>
      <c r="B31" s="346"/>
      <c r="C31" s="347"/>
      <c r="D31" s="347"/>
      <c r="E31" s="347"/>
      <c r="F31" s="347"/>
      <c r="G31" s="347"/>
      <c r="H31" s="347"/>
      <c r="I31" s="347"/>
    </row>
    <row r="32" spans="1:9" ht="15">
      <c r="A32" s="348"/>
      <c r="B32" s="349" t="s">
        <v>220</v>
      </c>
      <c r="C32" s="352">
        <v>243154231.13</v>
      </c>
      <c r="D32" s="347"/>
      <c r="E32" s="347"/>
      <c r="F32" s="352">
        <v>-40958759.74</v>
      </c>
      <c r="G32" s="347"/>
      <c r="H32" s="347"/>
      <c r="I32" s="352">
        <f aca="true" t="shared" si="1" ref="I32:I37">F32+C32</f>
        <v>202195471.39</v>
      </c>
    </row>
    <row r="33" spans="1:9" ht="15">
      <c r="A33" s="348"/>
      <c r="B33" s="349" t="s">
        <v>221</v>
      </c>
      <c r="C33" s="352">
        <v>239058367.1</v>
      </c>
      <c r="D33" s="347"/>
      <c r="E33" s="347"/>
      <c r="F33" s="352">
        <v>-39880488.93</v>
      </c>
      <c r="G33" s="347"/>
      <c r="H33" s="347"/>
      <c r="I33" s="352">
        <f t="shared" si="1"/>
        <v>199177878.17</v>
      </c>
    </row>
    <row r="34" spans="1:9" ht="15">
      <c r="A34" s="348"/>
      <c r="B34" s="349" t="s">
        <v>220</v>
      </c>
      <c r="C34" s="352">
        <v>195626465.39000002</v>
      </c>
      <c r="D34" s="347"/>
      <c r="E34" s="347"/>
      <c r="F34" s="352">
        <v>-28777995.14</v>
      </c>
      <c r="G34" s="347"/>
      <c r="H34" s="347"/>
      <c r="I34" s="352">
        <f t="shared" si="1"/>
        <v>166848470.25</v>
      </c>
    </row>
    <row r="35" spans="1:9" ht="15">
      <c r="A35" s="348"/>
      <c r="B35" s="349" t="s">
        <v>221</v>
      </c>
      <c r="C35" s="352">
        <v>242761385.04</v>
      </c>
      <c r="D35" s="347"/>
      <c r="E35" s="347"/>
      <c r="F35" s="352">
        <v>-28469359.35</v>
      </c>
      <c r="G35" s="347"/>
      <c r="H35" s="347"/>
      <c r="I35" s="352">
        <f t="shared" si="1"/>
        <v>214292025.69</v>
      </c>
    </row>
    <row r="36" spans="1:9" ht="15">
      <c r="A36" s="348"/>
      <c r="B36" s="349" t="s">
        <v>222</v>
      </c>
      <c r="C36" s="352">
        <v>459000000</v>
      </c>
      <c r="D36" s="347"/>
      <c r="E36" s="347"/>
      <c r="F36" s="355">
        <v>0</v>
      </c>
      <c r="G36" s="347"/>
      <c r="H36" s="347"/>
      <c r="I36" s="352">
        <f t="shared" si="1"/>
        <v>459000000</v>
      </c>
    </row>
    <row r="37" spans="1:9" ht="15">
      <c r="A37" s="348"/>
      <c r="B37" s="349" t="s">
        <v>222</v>
      </c>
      <c r="C37" s="352">
        <v>759849543.56</v>
      </c>
      <c r="D37" s="347"/>
      <c r="E37" s="347"/>
      <c r="F37" s="352">
        <v>-36370134.43</v>
      </c>
      <c r="G37" s="347"/>
      <c r="H37" s="347"/>
      <c r="I37" s="352">
        <f t="shared" si="1"/>
        <v>723479409.13</v>
      </c>
    </row>
    <row r="38" spans="1:9" ht="15">
      <c r="A38" s="348" t="s">
        <v>223</v>
      </c>
      <c r="B38" s="346"/>
      <c r="C38" s="347"/>
      <c r="D38" s="347"/>
      <c r="E38" s="347"/>
      <c r="F38" s="347"/>
      <c r="G38" s="347"/>
      <c r="H38" s="347"/>
      <c r="I38" s="347"/>
    </row>
    <row r="39" spans="1:9" ht="15">
      <c r="A39" s="348" t="s">
        <v>224</v>
      </c>
      <c r="B39" s="346"/>
      <c r="C39" s="347"/>
      <c r="D39" s="347"/>
      <c r="E39" s="347"/>
      <c r="F39" s="347"/>
      <c r="G39" s="347"/>
      <c r="H39" s="347"/>
      <c r="I39" s="347"/>
    </row>
    <row r="40" spans="1:9" ht="15">
      <c r="A40" s="348" t="s">
        <v>225</v>
      </c>
      <c r="B40" s="346"/>
      <c r="C40" s="347"/>
      <c r="D40" s="347"/>
      <c r="E40" s="347"/>
      <c r="F40" s="347"/>
      <c r="G40" s="347"/>
      <c r="H40" s="347"/>
      <c r="I40" s="347"/>
    </row>
    <row r="41" spans="1:9" ht="15">
      <c r="A41" s="348" t="s">
        <v>226</v>
      </c>
      <c r="B41" s="346"/>
      <c r="C41" s="347"/>
      <c r="D41" s="347"/>
      <c r="E41" s="347"/>
      <c r="F41" s="347"/>
      <c r="G41" s="347"/>
      <c r="H41" s="347"/>
      <c r="I41" s="347"/>
    </row>
    <row r="42" spans="1:9" ht="15">
      <c r="A42" s="348" t="s">
        <v>227</v>
      </c>
      <c r="B42" s="346"/>
      <c r="C42" s="347"/>
      <c r="D42" s="347"/>
      <c r="E42" s="347"/>
      <c r="F42" s="347"/>
      <c r="G42" s="347"/>
      <c r="H42" s="347"/>
      <c r="I42" s="347"/>
    </row>
    <row r="43" spans="1:9" ht="15">
      <c r="A43" s="348" t="s">
        <v>228</v>
      </c>
      <c r="B43" s="346"/>
      <c r="C43" s="347"/>
      <c r="D43" s="347"/>
      <c r="E43" s="347"/>
      <c r="F43" s="347"/>
      <c r="G43" s="347"/>
      <c r="H43" s="347"/>
      <c r="I43" s="347"/>
    </row>
    <row r="44" spans="1:9" ht="15">
      <c r="A44" s="348" t="s">
        <v>223</v>
      </c>
      <c r="B44" s="346"/>
      <c r="C44" s="347"/>
      <c r="D44" s="347"/>
      <c r="E44" s="347"/>
      <c r="F44" s="347"/>
      <c r="G44" s="347"/>
      <c r="H44" s="347"/>
      <c r="I44" s="347"/>
    </row>
    <row r="45" spans="1:9" ht="15">
      <c r="A45" s="348" t="s">
        <v>224</v>
      </c>
      <c r="B45" s="346"/>
      <c r="C45" s="347"/>
      <c r="D45" s="347"/>
      <c r="E45" s="347"/>
      <c r="F45" s="347"/>
      <c r="G45" s="347"/>
      <c r="H45" s="347"/>
      <c r="I45" s="347"/>
    </row>
    <row r="46" spans="1:9" ht="15">
      <c r="A46" s="345" t="s">
        <v>231</v>
      </c>
      <c r="B46" s="346"/>
      <c r="C46" s="351">
        <f>SUM(C32:C45)</f>
        <v>2139449992.2199998</v>
      </c>
      <c r="D46" s="347">
        <v>0</v>
      </c>
      <c r="E46" s="347"/>
      <c r="F46" s="352">
        <f>SUM(F32:F45)</f>
        <v>-174456737.59</v>
      </c>
      <c r="G46" s="347"/>
      <c r="H46" s="355"/>
      <c r="I46" s="352">
        <f>SUM(I32:I45)</f>
        <v>1964993254.63</v>
      </c>
    </row>
    <row r="47" spans="1:12" ht="24" customHeight="1">
      <c r="A47" s="345" t="s">
        <v>232</v>
      </c>
      <c r="B47" s="346"/>
      <c r="C47" s="351">
        <f>+C28+C46</f>
        <v>2139449992.2199998</v>
      </c>
      <c r="D47" s="351">
        <f>+D28+D46</f>
        <v>85318438.51</v>
      </c>
      <c r="E47" s="347"/>
      <c r="F47" s="347">
        <f>+F28+F46</f>
        <v>0</v>
      </c>
      <c r="G47" s="347"/>
      <c r="H47" s="347"/>
      <c r="I47" s="352">
        <f>+I28+I46</f>
        <v>2054131553.71</v>
      </c>
      <c r="K47" s="357"/>
      <c r="L47" s="357"/>
    </row>
    <row r="48" spans="1:12" ht="15">
      <c r="A48" s="358"/>
      <c r="B48" s="358"/>
      <c r="C48" s="359"/>
      <c r="D48" s="359"/>
      <c r="E48" s="359"/>
      <c r="F48" s="359"/>
      <c r="G48" s="359"/>
      <c r="H48" s="359"/>
      <c r="I48" s="359"/>
      <c r="L48" s="360"/>
    </row>
    <row r="49" ht="16.5"/>
    <row r="50" s="361" customFormat="1" ht="12.75">
      <c r="C50" s="362"/>
    </row>
    <row r="51" spans="1:9" s="361" customFormat="1" ht="13">
      <c r="A51" s="362"/>
      <c r="B51" s="362"/>
      <c r="C51" s="362"/>
      <c r="D51" s="362"/>
      <c r="E51" s="362"/>
      <c r="F51" s="362"/>
      <c r="G51" s="362"/>
      <c r="H51" s="362"/>
      <c r="I51" s="362"/>
    </row>
    <row r="52" s="361" customFormat="1" ht="13">
      <c r="C52" s="362"/>
    </row>
    <row r="53" s="361" customFormat="1" ht="13">
      <c r="C53" s="362"/>
    </row>
    <row r="54" spans="3:9" s="361" customFormat="1" ht="13">
      <c r="C54" s="362"/>
      <c r="D54" s="362"/>
      <c r="E54" s="362"/>
      <c r="F54" s="362"/>
      <c r="G54" s="362"/>
      <c r="H54" s="362"/>
      <c r="I54" s="362"/>
    </row>
    <row r="55" s="361" customFormat="1" ht="12.75">
      <c r="C55" s="362"/>
    </row>
    <row r="56" ht="15">
      <c r="A56" s="363"/>
    </row>
  </sheetData>
  <mergeCells count="14">
    <mergeCell ref="D7:F7"/>
    <mergeCell ref="G7:G8"/>
    <mergeCell ref="H7:H8"/>
    <mergeCell ref="A9:I9"/>
    <mergeCell ref="H1:I1"/>
    <mergeCell ref="A2:I2"/>
    <mergeCell ref="A3:I3"/>
    <mergeCell ref="A4:I4"/>
    <mergeCell ref="A5:I5"/>
    <mergeCell ref="A6:A8"/>
    <mergeCell ref="B6:B8"/>
    <mergeCell ref="C6:C8"/>
    <mergeCell ref="D6:H6"/>
    <mergeCell ref="I6:I8"/>
  </mergeCells>
  <printOptions/>
  <pageMargins left="0.45" right="0.31" top="0.5" bottom="0.6" header="0" footer="0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Hebert</dc:creator>
  <cp:keywords/>
  <dc:description/>
  <cp:lastModifiedBy>Heriberto Cuevas R.</cp:lastModifiedBy>
  <cp:lastPrinted>2020-12-23T18:25:29Z</cp:lastPrinted>
  <dcterms:created xsi:type="dcterms:W3CDTF">2015-08-17T04:18:26Z</dcterms:created>
  <dcterms:modified xsi:type="dcterms:W3CDTF">2020-12-23T18:25:32Z</dcterms:modified>
  <cp:category/>
  <cp:version/>
  <cp:contentType/>
  <cp:contentStatus/>
</cp:coreProperties>
</file>