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500" windowWidth="25600" windowHeight="14840" activeTab="0"/>
  </bookViews>
  <sheets>
    <sheet name="IP-1 (3T)" sheetId="1" r:id="rId1"/>
    <sheet name="IP-7" sheetId="2" r:id="rId2"/>
    <sheet name="IP-8" sheetId="3" r:id="rId3"/>
    <sheet name="IP-9" sheetId="4" r:id="rId4"/>
    <sheet name="IP-6" sheetId="5" r:id="rId5"/>
    <sheet name="IP-5" sheetId="6" r:id="rId6"/>
    <sheet name="IP-10" sheetId="7" r:id="rId7"/>
    <sheet name="IP-13" sheetId="8" r:id="rId8"/>
    <sheet name="IP-14" sheetId="9" r:id="rId9"/>
  </sheets>
  <externalReferences>
    <externalReference r:id="rId12"/>
  </externalReferences>
  <definedNames>
    <definedName name="_xlnm.Print_Area" localSheetId="0">'IP-1 (3T)'!$A$1:$H$74</definedName>
    <definedName name="_xlnm.Print_Area" localSheetId="6">'IP-10'!$A$1:$G$56</definedName>
    <definedName name="_xlnm.Print_Area" localSheetId="5">'IP-5'!$A$1:$G$92</definedName>
    <definedName name="_xlnm.Print_Area" localSheetId="4">'IP-6'!$A$1:$G$26</definedName>
    <definedName name="_xlnm.Print_Area" localSheetId="1">'IP-7'!$A$1:$G$214</definedName>
    <definedName name="_xlnm.Print_Area" localSheetId="2">'IP-8'!$A$1:$G$27</definedName>
    <definedName name="_xlnm.Print_Area" localSheetId="3">'IP-9'!$A$1:$G$74</definedName>
    <definedName name="_xlnm.Print_Titles" localSheetId="0">'IP-1 (3T)'!$46:$49</definedName>
    <definedName name="_xlnm.Print_Titles" localSheetId="6">'IP-10'!$1:$12</definedName>
    <definedName name="_xlnm.Print_Titles" localSheetId="5">'IP-5'!$1:$12</definedName>
    <definedName name="_xlnm.Print_Titles" localSheetId="1">'IP-7'!$1:$12</definedName>
    <definedName name="_xlnm.Print_Titles" localSheetId="3">'IP-9'!$1:$13</definedName>
  </definedNames>
  <calcPr fullCalcOnLoad="1"/>
</workbook>
</file>

<file path=xl/sharedStrings.xml><?xml version="1.0" encoding="utf-8"?>
<sst xmlns="http://schemas.openxmlformats.org/spreadsheetml/2006/main" count="582" uniqueCount="394">
  <si>
    <t>Formato IP-1</t>
  </si>
  <si>
    <t>GOBIERNO DEL ESTADO DE GUERRERO</t>
  </si>
  <si>
    <t xml:space="preserve">Estado Analítico de Ingresos </t>
  </si>
  <si>
    <t>Del 1° de enero al 30 de septiembre de 2020</t>
  </si>
  <si>
    <t>(Miles de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</si>
  <si>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</si>
  <si>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</si>
  <si>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</si>
  <si>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</si>
  <si>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</si>
  <si>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</si>
  <si>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</si>
  <si>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</si>
  <si>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</si>
  <si>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</si>
  <si>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(3=1+2)</t>
  </si>
  <si>
    <t>(4)</t>
  </si>
  <si>
    <t>(5)</t>
  </si>
  <si>
    <t>(6=5-1)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</si>
  <si>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</si>
  <si>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</si>
  <si>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</si>
  <si>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</si>
  <si>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</si>
  <si>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</si>
  <si>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</si>
  <si>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</si>
  <si>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 de Bienes, Prestacion de Servicios y Otros Ingresos</t>
  </si>
  <si>
    <t>Participaciones</t>
  </si>
  <si>
    <t>Fondo General de Participaciones</t>
  </si>
  <si>
    <t>Fondo de Fomento Municipal (FOMUN)</t>
  </si>
  <si>
    <t>Fondo de Fiscalización</t>
  </si>
  <si>
    <t>Fondo de Compensación</t>
  </si>
  <si>
    <t>Impuesto Especial s/Prod. y Servicios (I.E.P.S.)</t>
  </si>
  <si>
    <t>Gasolinas y Diésel</t>
  </si>
  <si>
    <t>Fondo de ISR</t>
  </si>
  <si>
    <t>Incentivos Economicos:</t>
  </si>
  <si>
    <t>Fondo de Compensacion del ISAN</t>
  </si>
  <si>
    <t>Impuesto Sobre Automoviles Nuevos (ISAN)</t>
  </si>
  <si>
    <t>Fondo de Compensación de Repecos e Intermedios</t>
  </si>
  <si>
    <t>Otros Incentivos</t>
  </si>
  <si>
    <t>Aportaciones</t>
  </si>
  <si>
    <t>Convenios</t>
  </si>
  <si>
    <t>Transferencias, Asignaciones, Subsidios, Subvenciones, y Pensiones y Jubilaciones</t>
  </si>
  <si>
    <t>Otros Ingresos (recursos de ejercicios anteriores no ejercidos)</t>
  </si>
  <si>
    <t>Ingresos derivados de Financiamientos</t>
  </si>
  <si>
    <t>Total</t>
  </si>
  <si>
    <t>Ingresos Excedentes ₁</t>
  </si>
  <si>
    <t>Estado Analítico de Ingresos por Fuente de Financiamiento</t>
  </si>
  <si>
    <t xml:space="preserve">Ingresos del Poder Ejecutivo Federal o Estatal y de los Municipios </t>
  </si>
  <si>
    <t>Ayudas</t>
  </si>
  <si>
    <t>Ingresos de los Entes Públicos de los Poderes Legislativo y Judicial, de los Órganos Autónomos y del Sector Paraestatal o Paramunicipal, asÍ como de las Empresas Productivas del Estado</t>
  </si>
  <si>
    <t>Elaborado Por:</t>
  </si>
  <si>
    <t xml:space="preserve">                  Revisado Por:</t>
  </si>
  <si>
    <t>Autorizado Por:</t>
  </si>
  <si>
    <t>El Jefe del Departamento de Control de Ingresos</t>
  </si>
  <si>
    <t xml:space="preserve">        Director General de Recaudación</t>
  </si>
  <si>
    <t>El Subsecretario de Ingresos</t>
  </si>
  <si>
    <t>______________________________________________________</t>
  </si>
  <si>
    <t>___________________________________________________</t>
  </si>
  <si>
    <t>______________________________________________________________________</t>
  </si>
  <si>
    <t>C.P. Jesus Carteño López.</t>
  </si>
  <si>
    <t xml:space="preserve">    Lic. Jorge Humberto Arrieta y Jimenez</t>
  </si>
  <si>
    <t>L.C. Dagoberto Sotelo García</t>
  </si>
  <si>
    <t>₁ Los ingresos excedentes se presentan para efectos de cumplimiento de la Ley General de Contabilidad Gubernamental y el importe reflejado debe ser siempre mayor a cero.</t>
  </si>
  <si>
    <t>₁ Los importes pueden no coincidir debido al redondeo.</t>
  </si>
  <si>
    <t>Formato IP-7</t>
  </si>
  <si>
    <t>Informe Financiero Trimestral correspondiente al Tercer Periodo del Ejercicio Fiscal 2020</t>
  </si>
  <si>
    <t>Gobierno del Estado de Guerrero</t>
  </si>
  <si>
    <t>Estado analítico del ejercicio del presupuesto de egresos</t>
  </si>
  <si>
    <t>Clasificación Administrativa por Dependencias</t>
  </si>
  <si>
    <t>Del 1° de Enero al 30 de Septiembre del 2020</t>
  </si>
  <si>
    <t>(Miles de pesos)</t>
  </si>
  <si>
    <t>Nota:  El detalle presentado a continuación es de manera ilustrativa y no es limitante para su adaptación por parte del ente fiscalizable, en atención a las cuentas que utilice.</t>
  </si>
  <si>
    <t>Partidas presupuestales</t>
  </si>
  <si>
    <t>Egresos</t>
  </si>
  <si>
    <t>Subejercicio</t>
  </si>
  <si>
    <t xml:space="preserve"> Aprobado</t>
  </si>
  <si>
    <t>Ampliaciones / (Reducciones)</t>
  </si>
  <si>
    <t>Pagado</t>
  </si>
  <si>
    <t>Concepto</t>
  </si>
  <si>
    <t>3=(1+2)</t>
  </si>
  <si>
    <t>6=(3-4)</t>
  </si>
  <si>
    <t>2.0.0.0.0 SECTOR PÚBLICO DE LAS ENTIDADES FEDERATIVAS</t>
  </si>
  <si>
    <t>2.1.0.0.0 SECTOR PÚBLICO NO FINANCIERO</t>
  </si>
  <si>
    <t>2.1.1.0.0 GOBIERNO GENERAL ESTATAL O DEL DISTRITO FEDERAL</t>
  </si>
  <si>
    <t>2.1.1.1.0 Gobierno Estatal o del Distrito Federal</t>
  </si>
  <si>
    <t>2.1.1.1.1 Poder Ejecutivo</t>
  </si>
  <si>
    <t>E01 - Secretaría General de Gobierno</t>
  </si>
  <si>
    <t>E02 - Secretaría de Planeación y Desarrollo Regional</t>
  </si>
  <si>
    <t>E03 - Deuda Pública</t>
  </si>
  <si>
    <t>E03 - Erogaciones adicionales y contingencias económicas</t>
  </si>
  <si>
    <t>E03 - Previsiones salariales y prestaciones sociales</t>
  </si>
  <si>
    <t>E03 - Secretaría de Finanzas y Administración</t>
  </si>
  <si>
    <t>E04 - Secretaría de Desarrollo Social</t>
  </si>
  <si>
    <t>E05 - Secretaría de Desarrollo Urbano, Obras Públicas y Ordenamiento Territorial</t>
  </si>
  <si>
    <t>E06 - Secretaría de Seguridad Pública</t>
  </si>
  <si>
    <t>E07 - Secretaría de Educación</t>
  </si>
  <si>
    <t>E08 - Secretaría de la Cultura</t>
  </si>
  <si>
    <t>E09 - Secretaría de Salud</t>
  </si>
  <si>
    <t>E10 - Secretaría de Fomento y Desarrollo Económico</t>
  </si>
  <si>
    <t>E11 - Secretaría de Turismo</t>
  </si>
  <si>
    <t>E12 - Secretaría de Agricultura, Ganadería, Pesca y Desarrollo Rural</t>
  </si>
  <si>
    <t>E13 - Secretaría de Medio Ambiente y Recursos Naturales</t>
  </si>
  <si>
    <t>E14 - Secretaría de Asuntos Indígenas y Afromexicanos</t>
  </si>
  <si>
    <t>E15 - Secretaría de la Mujer</t>
  </si>
  <si>
    <t xml:space="preserve">E16 - Secretaría de la Juventud y la Niñez </t>
  </si>
  <si>
    <t>E17 - Secretaría de los Migrantes y Asuntos Internacionales</t>
  </si>
  <si>
    <t>E18 - Secretaría del Trabajo y Previsión Social</t>
  </si>
  <si>
    <t>E19 - Secretaría de Protección Civil</t>
  </si>
  <si>
    <t>E20 - Secretaría de la Contraloría y Transparencia Gubernamental</t>
  </si>
  <si>
    <t>E21 - Jefe de la Oficina del Gobernador</t>
  </si>
  <si>
    <t>E22 - Consejería Jurídica del Poder Ejecutivo del Estado</t>
  </si>
  <si>
    <t>E23 - Consejo de Políticas Públicas</t>
  </si>
  <si>
    <t>E25 - Representación del Poder Ejecutivo del Estado de Guerrero en la Ciudad de México</t>
  </si>
  <si>
    <t>E26 - Procuraduría de Protección Ambiental</t>
  </si>
  <si>
    <t>E27 - Tribunal de Conciliación y Arbitraje</t>
  </si>
  <si>
    <t>2.1.1.1.2 Poder Legislativo</t>
  </si>
  <si>
    <t>L01 - H. Congreso del Estado</t>
  </si>
  <si>
    <t>L02 - Auditoría Superior del Estado de Guerrero</t>
  </si>
  <si>
    <t>2.1.1.1.3 Poder Judicial</t>
  </si>
  <si>
    <t>J01 - Tribunal Superior de Justicia</t>
  </si>
  <si>
    <t>2.1.1.1.4 Órganos Autónomos</t>
  </si>
  <si>
    <t>A01 - Comisión de los Derechos Humanos del Estado De Guerrero</t>
  </si>
  <si>
    <t>A02 - Fiscalía General del Estado de Guerrero</t>
  </si>
  <si>
    <t>A03 - Instituto de Transparencia, Acceso a la Información y Protección de Datos Personales del Estado De Guerrero</t>
  </si>
  <si>
    <t>A04 - Instituto Electoral y de Participación Ciudadana del Estado de Guerrero</t>
  </si>
  <si>
    <t>A05 - Tribunal de Justicia Administrativa del Estado de Guerrero</t>
  </si>
  <si>
    <t>A06 - Tribunal Electoral del Estado de Guerrero              </t>
  </si>
  <si>
    <t>A07 - Universidad Autónoma de Guerrero</t>
  </si>
  <si>
    <t>2.1.1.2.0 Entidades Paraestatales y Fideicomisos No Empresariales y No Financieros</t>
  </si>
  <si>
    <t>P01 - Colegio de Estudios Científicos y Tecnológicos</t>
  </si>
  <si>
    <t>P02 - Instituto Tecnológico de la Costa Chica</t>
  </si>
  <si>
    <t>P03 - Instituto Tecnológico Superior de la Montaña</t>
  </si>
  <si>
    <t>P04 - La Avispa, Museo Interactivo</t>
  </si>
  <si>
    <t>P05 - Orquesta Filarmónica de Acapulco</t>
  </si>
  <si>
    <t>P06 - Parque Papagayo</t>
  </si>
  <si>
    <t>P09 - Fideicomiso Guerrero Industrial</t>
  </si>
  <si>
    <t>P10 - Fideicomiso para el Desarrollo Económico y Social de Acapulco</t>
  </si>
  <si>
    <t>P14 - ACAbus</t>
  </si>
  <si>
    <t>P15 - Agroindustrias del Sur</t>
  </si>
  <si>
    <t>P16 - Colegio de Bachilleres del Estado de Guerrero</t>
  </si>
  <si>
    <t>P17 - Colegio Nacional de Educación Profesional Técnica</t>
  </si>
  <si>
    <t>P18 - Comisión de Agua Potable, Alcantarillado y Saneamiento del Estado de Guerrero</t>
  </si>
  <si>
    <t>P19 - Comisión de Infraestructura Carretera y Aeroportuaria del Estado de Guerrero</t>
  </si>
  <si>
    <t>P20 - Comisión Ejecutiva Estatal de Atención a Víctimas</t>
  </si>
  <si>
    <t>P21 - Consejo de Ciencia, Tecnología e Innovación Tecnológica</t>
  </si>
  <si>
    <t>P22 - Consejo Estatal del Café</t>
  </si>
  <si>
    <t>P23 - Consejo Estatal del Cocotero</t>
  </si>
  <si>
    <t>P24 - Escuela de Parteras Profesionales de Guerrero</t>
  </si>
  <si>
    <t>P25 - Fondo de Apoyo a la Micro, Pequeña y Mediana Empresa</t>
  </si>
  <si>
    <t>P26 - Hospital de la Madre y el Niño Guerrerense</t>
  </si>
  <si>
    <t>P27 - Hospital de la Madre y el Niño Indígena</t>
  </si>
  <si>
    <t>P29 - Instituto de Capacitación para el Trabajo del Estado de Guerrero</t>
  </si>
  <si>
    <t>P31 - Instituto de Seguridad Social de los Servidores Públicos del Estado de Guerrero</t>
  </si>
  <si>
    <t>P32 - Instituto de Vivienda y Suelo Urbano de Guerrero</t>
  </si>
  <si>
    <t>P33 - Instituto del Bachillerato del Estado de Guerrero</t>
  </si>
  <si>
    <t>P34 - Instituto del Deporte de Guerrero</t>
  </si>
  <si>
    <t>P35 - Instituto Estatal de Cancerología "Dr. Arturo Beltrán”</t>
  </si>
  <si>
    <t>P36 - Instituto Estatal de Oftalmología</t>
  </si>
  <si>
    <t>P37 - Instituto Estatal para la Educación de Jóvenes y Adultos</t>
  </si>
  <si>
    <t>P38 - Instituto Guerrerense de Atención a los Adultos Mayores</t>
  </si>
  <si>
    <t>P39 - Instituto Guerrerense de Infraestructura Física Educativa</t>
  </si>
  <si>
    <t>P40 - Instituto Guerrerense del Emprededor</t>
  </si>
  <si>
    <t>P41 - Promotora Turística de Guerrero</t>
  </si>
  <si>
    <t>P42 - Promotora y Administradora de Los Servicios de Playa de Zona Federal Marítimo Terrestre de Acapulco</t>
  </si>
  <si>
    <t>P43 - Promotora y Administradora de los Servicios de Playa de Zona Federal Marítimo Terrestre de Zihuatanejo</t>
  </si>
  <si>
    <t>P44 - Radio Y Televisión de Guerrero</t>
  </si>
  <si>
    <t>P46 - Sistema para el Desarrollo Integral de la Familia</t>
  </si>
  <si>
    <t>P47 - Universidad Intercultural</t>
  </si>
  <si>
    <t>P48 - Universidad Politécnica</t>
  </si>
  <si>
    <t>P49 - Universidad Tecnológica de Acapulco</t>
  </si>
  <si>
    <t>P50 - Universidad Tecnológica de la Costa Grande</t>
  </si>
  <si>
    <t>P51 - Universidad Tecnológica de la Región Norte</t>
  </si>
  <si>
    <t>P52 - Universidad Tecnológica de Tierra Caliente</t>
  </si>
  <si>
    <t>P53 - Universidad Tecnológica del Mar de Guerrero</t>
  </si>
  <si>
    <t>P54 - Instituto del Bachillerato Intercultural del Estado de Guerrero</t>
  </si>
  <si>
    <t>P55 - Secretaría Ejecutiva del Sistema Estatal Anticorrupción</t>
  </si>
  <si>
    <t>3.0.0.0.0 SECTOR PÚBLICO MUNICIPAL</t>
  </si>
  <si>
    <t>3.1.0.0.0 SECTOR PÚBLICO NO FINANCIERO</t>
  </si>
  <si>
    <t>3.1.1.0.0 GOBIERNO GENERAL MUNICIPAL</t>
  </si>
  <si>
    <t>3.1.1.1.0 Gobierno Municipal</t>
  </si>
  <si>
    <t>M01 - Acapulco de Juárez</t>
  </si>
  <si>
    <t>M02 - Acatepec</t>
  </si>
  <si>
    <t>M03 - Ahuacuotzingo</t>
  </si>
  <si>
    <t>M04 - Ajuchitlán del Progreso</t>
  </si>
  <si>
    <t>M05 - Alcozauca de Guerrero</t>
  </si>
  <si>
    <t>M06 - Alpoyeca</t>
  </si>
  <si>
    <t>M07 - Apaxtla de Castrejón</t>
  </si>
  <si>
    <t>M08 - Arcelia</t>
  </si>
  <si>
    <t>M09 - Atenango del Río</t>
  </si>
  <si>
    <t>M10 - Atlamajalcingo del Monte</t>
  </si>
  <si>
    <t>M11 - Atlixtac</t>
  </si>
  <si>
    <t>M12 - Atoyac de Álvarez</t>
  </si>
  <si>
    <t>M13 - Ayutla de los Libres</t>
  </si>
  <si>
    <t>M14 - Azoyú</t>
  </si>
  <si>
    <t>M15 - Benito Juárez</t>
  </si>
  <si>
    <t>M16 - Buenavista de Cuéllar</t>
  </si>
  <si>
    <t>M17 - Coahuayutla de José María Izazaga</t>
  </si>
  <si>
    <t>M18 - Cochoapa el Grande</t>
  </si>
  <si>
    <t>M19 - Cocula</t>
  </si>
  <si>
    <t>M20 - Copala</t>
  </si>
  <si>
    <t>M21 - Copalillo</t>
  </si>
  <si>
    <t>M22 - Copanatoyac</t>
  </si>
  <si>
    <t>M23 - Coyuca de Benítez</t>
  </si>
  <si>
    <t>M24 - Coyuca de Catalán</t>
  </si>
  <si>
    <t>M25 - Cuajinicuilapa</t>
  </si>
  <si>
    <t>M26 - Cualác</t>
  </si>
  <si>
    <t>M27 - Cuautepec</t>
  </si>
  <si>
    <t>M28 - Cuetzala del Progreso</t>
  </si>
  <si>
    <t>M29 - Cutzamala de Pinzón</t>
  </si>
  <si>
    <t>M30 - Chilapa de Álvarez</t>
  </si>
  <si>
    <t>M31 - Chilpancingo de los Bravo</t>
  </si>
  <si>
    <t>M32 - Eduardo Neri</t>
  </si>
  <si>
    <t>M33 - Florencio Villarreal</t>
  </si>
  <si>
    <t>M34 - General Canuto A. Neri</t>
  </si>
  <si>
    <t>M35 - General Heliodoro Castillo</t>
  </si>
  <si>
    <t>M36 - Huamuxtitlán</t>
  </si>
  <si>
    <t>M37 - Huitzuco de los Figueroa</t>
  </si>
  <si>
    <t>M38 - Iguala de la Independencia</t>
  </si>
  <si>
    <t>M39 - Igualapa</t>
  </si>
  <si>
    <t>M40 - Iliatenco</t>
  </si>
  <si>
    <t>M41 - Ixcateopan de Cuauhtémoc</t>
  </si>
  <si>
    <t>M42 - José Joaquín de Herrera</t>
  </si>
  <si>
    <t>M43 - Juan R. Escudero</t>
  </si>
  <si>
    <t>M44 - Juchitán</t>
  </si>
  <si>
    <t>M45 - La Unión de Isidoro Montes de Oca</t>
  </si>
  <si>
    <t>M46 - Leonardo Bravo</t>
  </si>
  <si>
    <t>M47 - Malinaltepec</t>
  </si>
  <si>
    <t>M48 - Marquelia</t>
  </si>
  <si>
    <t>M49 - Mártir de Cuilapan</t>
  </si>
  <si>
    <t>M50 - Metlatónoc</t>
  </si>
  <si>
    <t>M51 - Mochitlán</t>
  </si>
  <si>
    <t>M52 - Olinalá</t>
  </si>
  <si>
    <t>M53 - Ometepec</t>
  </si>
  <si>
    <t>M54 - Pedro Ascencio Alquisiras</t>
  </si>
  <si>
    <t>M55 - Petatlán</t>
  </si>
  <si>
    <t>M56 - Pilcaya</t>
  </si>
  <si>
    <t>M57 - Pungarabato</t>
  </si>
  <si>
    <t>M58 - Quechultenango</t>
  </si>
  <si>
    <t>M59 - San Luis Acatlán</t>
  </si>
  <si>
    <t>M60 - San Marcos</t>
  </si>
  <si>
    <t>M61 - San Miguel Totolapan</t>
  </si>
  <si>
    <t>M62 - Taxco de Alarcón</t>
  </si>
  <si>
    <t>M63 - Tecoanapa</t>
  </si>
  <si>
    <t>M64 - Técpan de Galeana</t>
  </si>
  <si>
    <t>M65 - Teloloapan</t>
  </si>
  <si>
    <t>M66 - Tepecoacuilco de Trujano</t>
  </si>
  <si>
    <t>M67 - Tetipac</t>
  </si>
  <si>
    <t>M68 - Tixtla de Guerrero</t>
  </si>
  <si>
    <t>M69 - Tlacoachistlahuaca</t>
  </si>
  <si>
    <t>M70 - Tlacoapa</t>
  </si>
  <si>
    <t>M71 - Tlalchapa</t>
  </si>
  <si>
    <t>M72 - Tlalixtaquilla de Maldonado</t>
  </si>
  <si>
    <t>M73 - Tlapa de Comonfort</t>
  </si>
  <si>
    <t>M74 - Tlapehuala</t>
  </si>
  <si>
    <t>M75 - Xalpatláhuac</t>
  </si>
  <si>
    <t>M76 - Xochihuehuetlán</t>
  </si>
  <si>
    <t>M77 - Xochistlahuaca</t>
  </si>
  <si>
    <t>M78 - Zapotitlán Tablas</t>
  </si>
  <si>
    <t>M79 - Zihuatanejo de Azueta</t>
  </si>
  <si>
    <t>M80 - Zirándaro</t>
  </si>
  <si>
    <t>M81 - Zitlala</t>
  </si>
  <si>
    <t>M82 - Participaciones y Aportaciones Federales a Municipios</t>
  </si>
  <si>
    <t>Total general</t>
  </si>
  <si>
    <t>Formato IP-8</t>
  </si>
  <si>
    <t>Clasificación Administrativa por Poderes</t>
  </si>
  <si>
    <t>Total General</t>
  </si>
  <si>
    <t>Formato IP-9</t>
  </si>
  <si>
    <t>Sector Paraestatal</t>
  </si>
  <si>
    <t>Estado Analítico del Ejercicio del Presupuesto de Egresos</t>
  </si>
  <si>
    <t>Clasificación Administrativa Sector Paraestatal del Gobierno del Estado</t>
  </si>
  <si>
    <t>Formato IP-6</t>
  </si>
  <si>
    <t>Clasificación Económica (Por Tipo de Gasto)</t>
  </si>
  <si>
    <t>Ampliaciones/  (Reducciones)</t>
  </si>
  <si>
    <t>Gasto Corriente</t>
  </si>
  <si>
    <t>Gasto de Capital</t>
  </si>
  <si>
    <t>Amortización de la Deuda Pública y Disminución de Pasivos</t>
  </si>
  <si>
    <t>Pensiones y Jubilaciones</t>
  </si>
  <si>
    <t>Formato IP-5</t>
  </si>
  <si>
    <t xml:space="preserve">Estado analítico del ejercicio del presupuesto de egresos </t>
  </si>
  <si>
    <t>Clasificación por Objeto del Gasto (Capítulo y Concepto)</t>
  </si>
  <si>
    <t>1000 Servicios personales</t>
  </si>
  <si>
    <t>1100 Remuneraciones al personal de carácter permanente</t>
  </si>
  <si>
    <t>1200 Remuneraciones al personal de carácter transitorio</t>
  </si>
  <si>
    <t>1300 Remuneraciones adicionales y especiales</t>
  </si>
  <si>
    <t>1400 Seguridad social</t>
  </si>
  <si>
    <t>1500 Otras prestaciones sociales y económicas</t>
  </si>
  <si>
    <t>1600 Previsiones</t>
  </si>
  <si>
    <t>1700 Pago de estímulos a servidores públicos</t>
  </si>
  <si>
    <t>2000 Materiales y suministros</t>
  </si>
  <si>
    <t>2100 Materiales de administración, emisión de documentos y artículos oficiales</t>
  </si>
  <si>
    <t>2200 Alimentos y utensilios</t>
  </si>
  <si>
    <t>2300 Materias primas y materiales de producción y comercialización</t>
  </si>
  <si>
    <t>2400 Materiales y artículos de construcción y de reparación</t>
  </si>
  <si>
    <t>2500 Productos químicos, farmacéuticos y de laboratorio</t>
  </si>
  <si>
    <t>2600 Combustibles, lubricantes y aditivos</t>
  </si>
  <si>
    <t>2700 Vestuario, blancos, prendas de protección y articulos deportivos</t>
  </si>
  <si>
    <t>2800 Materiales y suministros para seguridad</t>
  </si>
  <si>
    <t>2900 Herramientas, refacciones y accesorios menores</t>
  </si>
  <si>
    <t>3000 Servicios generales</t>
  </si>
  <si>
    <t>3100 Servicios básicos</t>
  </si>
  <si>
    <t>3200 Servicios de arrendamiento</t>
  </si>
  <si>
    <t>3300 Servicios profesionales, científicos, técnicos y otros servicios</t>
  </si>
  <si>
    <t>3400 Servicios financieros, bancarios y comerciales</t>
  </si>
  <si>
    <t>3500 Servicios de instalación, reparación, mantenimiento y conservación</t>
  </si>
  <si>
    <t>3600 Servicios de comunicación social y publicidad</t>
  </si>
  <si>
    <t>3700 Servicios de traslado y viáticos</t>
  </si>
  <si>
    <t>3800 Servicios oficiales</t>
  </si>
  <si>
    <t>3900 Otros servicios generales</t>
  </si>
  <si>
    <t>4000 Transferencias, asignaciones, subsidios y otras ayudas</t>
  </si>
  <si>
    <t>4100 Transferencias internas y asignaciones al sector público</t>
  </si>
  <si>
    <t>4200 Transferencias al resto del sector público</t>
  </si>
  <si>
    <t>4300 Subsidios y subvenciones</t>
  </si>
  <si>
    <t>4400 Ayudas sociales</t>
  </si>
  <si>
    <t>5000 Bienes muebles, inmuebles e intangibles</t>
  </si>
  <si>
    <t>5100 Mobiliario y equipo de administración</t>
  </si>
  <si>
    <t>5200 Mobiliario y equipo educacional y recreativo</t>
  </si>
  <si>
    <t>5300 Equipo e instrumental médico y de laboratorio</t>
  </si>
  <si>
    <t>5400 Vehículos y equipo de transporte</t>
  </si>
  <si>
    <t>5600 Maquinaria, otros equipos y herramientas</t>
  </si>
  <si>
    <t>5900 Activos intangibles</t>
  </si>
  <si>
    <t>6000 Inversión pública</t>
  </si>
  <si>
    <t>6100 Obra pública en bienes de dominio público</t>
  </si>
  <si>
    <t>6200 Obra pública en bienes propios</t>
  </si>
  <si>
    <t>6300 Proyectos productivos y acciones de fomento</t>
  </si>
  <si>
    <t>7000 Inversiones financieras y otras provisiones</t>
  </si>
  <si>
    <t>7400 Concesión de prestamos</t>
  </si>
  <si>
    <t>7500 Inversiones en fideicomisos, mandatos y otros análogos</t>
  </si>
  <si>
    <t>8000 Participaciones y aportaciones</t>
  </si>
  <si>
    <t>8100 Participaciones</t>
  </si>
  <si>
    <t>8300 Aportaciones</t>
  </si>
  <si>
    <t>8500 Convenios</t>
  </si>
  <si>
    <t>9000 Deuda pública</t>
  </si>
  <si>
    <t>9100 Amortización de la deuda pública</t>
  </si>
  <si>
    <t>9200 Intereses de la deuda pública</t>
  </si>
  <si>
    <t>9900 Adeudos de ejercicios fiscales anteriores (adefas)</t>
  </si>
  <si>
    <t>Formato IP-10</t>
  </si>
  <si>
    <t>Clasificación Funcional (Finalidad y Función)</t>
  </si>
  <si>
    <t>1 Gobierno</t>
  </si>
  <si>
    <t>1.1. Legislación</t>
  </si>
  <si>
    <t>1.2. Justicia</t>
  </si>
  <si>
    <t>1.3. Coordinación De La Política De Gobierno</t>
  </si>
  <si>
    <t>1.5. Asuntos Financieros Y Hacendarios</t>
  </si>
  <si>
    <t>1.7. Asuntos De Orden Público Y De Seguridad Interior</t>
  </si>
  <si>
    <t>1.8. Otros Servicios Generales</t>
  </si>
  <si>
    <t>2 Desarrollo Social</t>
  </si>
  <si>
    <t>2.1. Protección Ambiental</t>
  </si>
  <si>
    <t>2.2. Vivienda Y Servicios A La Comunidad</t>
  </si>
  <si>
    <t>2.3. Salud</t>
  </si>
  <si>
    <t>2.4. Recreación, Cultura Y Otras Manifestaciones Sociales</t>
  </si>
  <si>
    <t>2.5. Educación</t>
  </si>
  <si>
    <t>2.6. Protección Social</t>
  </si>
  <si>
    <t>3 Desarrollo Económico</t>
  </si>
  <si>
    <t>3.1. Asuntos Económicos, Comerciales Y Laborales En General</t>
  </si>
  <si>
    <t>3.2. Agropecuaria, Silvicultura, Pesca Y Caza</t>
  </si>
  <si>
    <t>3.5. Transporte</t>
  </si>
  <si>
    <t>3.7. Turismo</t>
  </si>
  <si>
    <t>3.8. Ciencia, Tecnología E Innovación</t>
  </si>
  <si>
    <t>3.9. Otras Industrias Y Otros Asuntos Económicos</t>
  </si>
  <si>
    <t>4 Otras No Clasificadas en Funciones Anteriores</t>
  </si>
  <si>
    <t>4.1. Transacciones De La Deuda Pública / Costo Financiero De La Deuda</t>
  </si>
  <si>
    <t>4.2. Transferencias, Participaciones Y Aportaciones Entre Diferentes Niveles Y Órdenes De Gobierno</t>
  </si>
  <si>
    <t>4.4. Adeudos De Ejercicios Fiscales Anteriores</t>
  </si>
  <si>
    <t>Formato IP-13</t>
  </si>
  <si>
    <t>Nombre del Ente: GOBIERNO DEL ESTADO DE GUERRERO</t>
  </si>
  <si>
    <t>Endeudamiento Neto</t>
  </si>
  <si>
    <t>Del 1 de Enero al 30 de septiembre de 2020.</t>
  </si>
  <si>
    <t>Identificación de Crédito o Instrumento</t>
  </si>
  <si>
    <t>Contratación / Colocación</t>
  </si>
  <si>
    <t>Amortización</t>
  </si>
  <si>
    <t>A</t>
  </si>
  <si>
    <t>B</t>
  </si>
  <si>
    <t>C = A - B</t>
  </si>
  <si>
    <t>Créditos Bancarios</t>
  </si>
  <si>
    <t>BANAMEX  S.A. (CREDITO 500.0 MDP)</t>
  </si>
  <si>
    <t>SANTANDER   S.A. (CREDITO 483.8 MDP)</t>
  </si>
  <si>
    <t>BANAMEX  S.A. (CREDITO 375.0 MDP)</t>
  </si>
  <si>
    <t>SANTANDER   S.A. (CREDITO 375.0 MDP)</t>
  </si>
  <si>
    <t>BANOBRAS  S.N.C. (CREDITO 890.0 MDP)</t>
  </si>
  <si>
    <t>Total Créditos Bancarios</t>
  </si>
  <si>
    <t>Otros Instrumentos de Deuda</t>
  </si>
  <si>
    <t>Total Otros Instrumentos de Deuda</t>
  </si>
  <si>
    <t>TOTAL</t>
  </si>
  <si>
    <t>Formato IP-14</t>
  </si>
  <si>
    <t>Intereses de la Deuda</t>
  </si>
  <si>
    <t>Del 1 de Enero al 30 de septiembre de 2020</t>
  </si>
  <si>
    <t>BANAMEX S.A. (CREDITO 500.0 MDP)</t>
  </si>
  <si>
    <t>SANTANDER S.A. (CREDITO 483.8 MDP)</t>
  </si>
  <si>
    <t>BANAMEX S.A. (CREDITO 375.0 MDP)</t>
  </si>
  <si>
    <t>SANTANDER S.A. (CREDITO 375.0 MDP)</t>
  </si>
  <si>
    <t>BANOBRAS  S.N.C. (CREDITO 459.0 MDP - PROFISE)</t>
  </si>
  <si>
    <t>Total de Intereses de Créditos Bancarios</t>
  </si>
  <si>
    <t>Total de Intereses de Otros Instrumentos de Deuda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</si>
</sst>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(* #,##0.00_);_(* \(#,##0.00\);_(* &quot;-&quot;??_);_(@_)"/>
    <numFmt numFmtId="166" formatCode="_-[$€]* #,##0.00_-;\-[$€]* #,##0.00_-;_-[$€]* &quot;-&quot;??_-;_-@_-"/>
    <numFmt numFmtId="167" formatCode="&quot;Verdadero&quot;;&quot;Verdadero&quot;;&quot;Falso&quot;"/>
    <numFmt numFmtId="168" formatCode="_-* #,##0.00\ _€_-;\-* #,##0.00\ _€_-;_-* &quot;-&quot;??\ _€_-;_-@_-"/>
    <numFmt numFmtId="169" formatCode="#,##0.0,"/>
    <numFmt numFmtId="170" formatCode="_-* #,##0.0_-;\-* #,##0.0_-;_-* \-??_-;_-@_-"/>
    <numFmt numFmtId="171" formatCode="_-* #,##0_-;\-* #,##0_-;_-* \-??_-;_-@_-"/>
    <numFmt numFmtId="172" formatCode="_-* #,##0.00_-;\-* #,##0.00_-;_-* \-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9"/>
      <color indexed="8"/>
      <name val="Arial Narrow"/>
      <family val="2"/>
    </font>
    <font>
      <sz val="10"/>
      <name val="Arial Narrow"/>
      <family val="2"/>
    </font>
    <font>
      <u val="single"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u val="single"/>
      <sz val="13"/>
      <color indexed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166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53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318">
    <xf numFmtId="0" fontId="0" fillId="0" borderId="0" xfId="0" applyFont="1" applyAlignment="1">
      <alignment/>
    </xf>
    <xf numFmtId="0" fontId="3" fillId="0" borderId="0" xfId="66" applyFont="1" applyFill="1" applyAlignment="1">
      <alignment/>
      <protection/>
    </xf>
    <xf numFmtId="0" fontId="3" fillId="0" borderId="0" xfId="94" applyFont="1" applyAlignment="1">
      <alignment horizontal="right"/>
      <protection/>
    </xf>
    <xf numFmtId="0" fontId="29" fillId="0" borderId="0" xfId="80" applyFont="1">
      <alignment/>
      <protection/>
    </xf>
    <xf numFmtId="0" fontId="4" fillId="0" borderId="0" xfId="86" applyFont="1" applyBorder="1" applyAlignment="1">
      <alignment horizontal="left" vertical="center" wrapText="1"/>
      <protection/>
    </xf>
    <xf numFmtId="164" fontId="3" fillId="0" borderId="10" xfId="80" applyNumberFormat="1" applyFont="1" applyBorder="1">
      <alignment/>
      <protection/>
    </xf>
    <xf numFmtId="164" fontId="3" fillId="0" borderId="11" xfId="80" applyNumberFormat="1" applyFont="1" applyBorder="1">
      <alignment/>
      <protection/>
    </xf>
    <xf numFmtId="164" fontId="3" fillId="0" borderId="12" xfId="80" applyNumberFormat="1" applyFont="1" applyBorder="1">
      <alignment/>
      <protection/>
    </xf>
    <xf numFmtId="164" fontId="29" fillId="0" borderId="0" xfId="80" applyNumberFormat="1" applyFont="1">
      <alignment/>
      <protection/>
    </xf>
    <xf numFmtId="164" fontId="6" fillId="0" borderId="13" xfId="80" applyNumberFormat="1" applyFont="1" applyBorder="1">
      <alignment/>
      <protection/>
    </xf>
    <xf numFmtId="164" fontId="6" fillId="0" borderId="14" xfId="80" applyNumberFormat="1" applyFont="1" applyBorder="1">
      <alignment/>
      <protection/>
    </xf>
    <xf numFmtId="164" fontId="6" fillId="0" borderId="15" xfId="80" applyNumberFormat="1" applyFont="1" applyBorder="1">
      <alignment/>
      <protection/>
    </xf>
    <xf numFmtId="164" fontId="3" fillId="0" borderId="13" xfId="80" applyNumberFormat="1" applyFont="1" applyBorder="1">
      <alignment/>
      <protection/>
    </xf>
    <xf numFmtId="164" fontId="3" fillId="0" borderId="14" xfId="80" applyNumberFormat="1" applyFont="1" applyBorder="1">
      <alignment/>
      <protection/>
    </xf>
    <xf numFmtId="164" fontId="3" fillId="0" borderId="15" xfId="80" applyNumberFormat="1" applyFont="1" applyBorder="1">
      <alignment/>
      <protection/>
    </xf>
    <xf numFmtId="0" fontId="6" fillId="0" borderId="16" xfId="80" applyFont="1" applyBorder="1" applyAlignment="1">
      <alignment horizontal="center"/>
      <protection/>
    </xf>
    <xf numFmtId="0" fontId="6" fillId="0" borderId="17" xfId="80" applyFont="1" applyBorder="1" applyAlignment="1">
      <alignment horizontal="left"/>
      <protection/>
    </xf>
    <xf numFmtId="0" fontId="6" fillId="0" borderId="16" xfId="80" applyFont="1" applyBorder="1" applyAlignment="1">
      <alignment horizontal="left"/>
      <protection/>
    </xf>
    <xf numFmtId="0" fontId="6" fillId="0" borderId="13" xfId="80" applyFont="1" applyBorder="1" applyAlignment="1">
      <alignment horizontal="left"/>
      <protection/>
    </xf>
    <xf numFmtId="165" fontId="29" fillId="0" borderId="0" xfId="48" applyFont="1" applyAlignment="1">
      <alignment/>
    </xf>
    <xf numFmtId="0" fontId="6" fillId="0" borderId="17" xfId="66" applyFont="1" applyBorder="1" applyAlignment="1">
      <alignment horizontal="left"/>
      <protection/>
    </xf>
    <xf numFmtId="164" fontId="7" fillId="0" borderId="13" xfId="80" applyNumberFormat="1" applyFont="1" applyBorder="1">
      <alignment/>
      <protection/>
    </xf>
    <xf numFmtId="164" fontId="7" fillId="0" borderId="15" xfId="80" applyNumberFormat="1" applyFont="1" applyBorder="1">
      <alignment/>
      <protection/>
    </xf>
    <xf numFmtId="0" fontId="6" fillId="0" borderId="17" xfId="66" applyFont="1" applyBorder="1" applyAlignment="1">
      <alignment horizontal="left" indent="1"/>
      <protection/>
    </xf>
    <xf numFmtId="164" fontId="30" fillId="0" borderId="0" xfId="80" applyNumberFormat="1" applyFont="1">
      <alignment/>
      <protection/>
    </xf>
    <xf numFmtId="164" fontId="3" fillId="0" borderId="18" xfId="80" applyNumberFormat="1" applyFont="1" applyBorder="1">
      <alignment/>
      <protection/>
    </xf>
    <xf numFmtId="164" fontId="3" fillId="0" borderId="19" xfId="80" applyNumberFormat="1" applyFont="1" applyBorder="1">
      <alignment/>
      <protection/>
    </xf>
    <xf numFmtId="164" fontId="3" fillId="0" borderId="20" xfId="80" applyNumberFormat="1" applyFont="1" applyBorder="1" applyAlignment="1">
      <alignment/>
      <protection/>
    </xf>
    <xf numFmtId="165" fontId="61" fillId="0" borderId="0" xfId="48" applyFont="1" applyAlignment="1">
      <alignment/>
    </xf>
    <xf numFmtId="164" fontId="3" fillId="0" borderId="21" xfId="80" applyNumberFormat="1" applyFont="1" applyBorder="1">
      <alignment/>
      <protection/>
    </xf>
    <xf numFmtId="164" fontId="3" fillId="0" borderId="22" xfId="80" applyNumberFormat="1" applyFont="1" applyBorder="1">
      <alignment/>
      <protection/>
    </xf>
    <xf numFmtId="0" fontId="6" fillId="0" borderId="16" xfId="80" applyFont="1" applyBorder="1">
      <alignment/>
      <protection/>
    </xf>
    <xf numFmtId="164" fontId="6" fillId="0" borderId="21" xfId="80" applyNumberFormat="1" applyFont="1" applyBorder="1">
      <alignment/>
      <protection/>
    </xf>
    <xf numFmtId="0" fontId="6" fillId="0" borderId="23" xfId="80" applyFont="1" applyBorder="1">
      <alignment/>
      <protection/>
    </xf>
    <xf numFmtId="0" fontId="6" fillId="0" borderId="16" xfId="80" applyFont="1" applyFill="1" applyBorder="1" applyAlignment="1">
      <alignment/>
      <protection/>
    </xf>
    <xf numFmtId="0" fontId="6" fillId="0" borderId="17" xfId="80" applyFont="1" applyBorder="1" applyAlignment="1">
      <alignment/>
      <protection/>
    </xf>
    <xf numFmtId="164" fontId="6" fillId="0" borderId="13" xfId="66" applyNumberFormat="1" applyFont="1" applyBorder="1" applyAlignment="1">
      <alignment/>
      <protection/>
    </xf>
    <xf numFmtId="164" fontId="6" fillId="0" borderId="15" xfId="66" applyNumberFormat="1" applyFont="1" applyBorder="1" applyAlignment="1">
      <alignment/>
      <protection/>
    </xf>
    <xf numFmtId="164" fontId="3" fillId="0" borderId="24" xfId="66" applyNumberFormat="1" applyFont="1" applyBorder="1" applyAlignment="1">
      <alignment/>
      <protection/>
    </xf>
    <xf numFmtId="164" fontId="3" fillId="0" borderId="25" xfId="66" applyNumberFormat="1" applyFont="1" applyBorder="1" applyAlignment="1">
      <alignment/>
      <protection/>
    </xf>
    <xf numFmtId="0" fontId="3" fillId="0" borderId="0" xfId="80" applyFont="1" applyFill="1" applyBorder="1" applyAlignment="1">
      <alignment/>
      <protection/>
    </xf>
    <xf numFmtId="164" fontId="6" fillId="0" borderId="0" xfId="80" applyNumberFormat="1" applyFont="1" applyFill="1" applyBorder="1">
      <alignment/>
      <protection/>
    </xf>
    <xf numFmtId="164" fontId="3" fillId="0" borderId="26" xfId="80" applyNumberFormat="1" applyFont="1" applyFill="1" applyBorder="1">
      <alignment/>
      <protection/>
    </xf>
    <xf numFmtId="164" fontId="3" fillId="0" borderId="0" xfId="80" applyNumberFormat="1" applyFont="1" applyBorder="1" applyAlignment="1">
      <alignment horizontal="center"/>
      <protection/>
    </xf>
    <xf numFmtId="164" fontId="3" fillId="0" borderId="0" xfId="80" applyNumberFormat="1" applyFont="1" applyFill="1" applyBorder="1">
      <alignment/>
      <protection/>
    </xf>
    <xf numFmtId="0" fontId="32" fillId="0" borderId="0" xfId="80" applyFont="1">
      <alignment/>
      <protection/>
    </xf>
    <xf numFmtId="0" fontId="9" fillId="0" borderId="0" xfId="66" applyFont="1">
      <alignment/>
      <protection/>
    </xf>
    <xf numFmtId="0" fontId="9" fillId="0" borderId="0" xfId="94" applyFont="1">
      <alignment/>
      <protection/>
    </xf>
    <xf numFmtId="0" fontId="2" fillId="0" borderId="0" xfId="94" applyFont="1">
      <alignment/>
      <protection/>
    </xf>
    <xf numFmtId="0" fontId="6" fillId="0" borderId="0" xfId="94" applyFont="1">
      <alignment/>
      <protection/>
    </xf>
    <xf numFmtId="0" fontId="2" fillId="0" borderId="0" xfId="94" applyFont="1" applyAlignment="1">
      <alignment horizontal="center"/>
      <protection/>
    </xf>
    <xf numFmtId="0" fontId="2" fillId="0" borderId="0" xfId="94" applyFont="1" applyAlignment="1">
      <alignment/>
      <protection/>
    </xf>
    <xf numFmtId="0" fontId="8" fillId="0" borderId="0" xfId="66" applyFont="1" applyAlignment="1">
      <alignment horizontal="center"/>
      <protection/>
    </xf>
    <xf numFmtId="0" fontId="8" fillId="0" borderId="0" xfId="94" applyFont="1" applyAlignment="1">
      <alignment horizontal="center"/>
      <protection/>
    </xf>
    <xf numFmtId="0" fontId="10" fillId="0" borderId="0" xfId="94" applyFont="1" applyAlignment="1">
      <alignment horizontal="center"/>
      <protection/>
    </xf>
    <xf numFmtId="0" fontId="10" fillId="0" borderId="0" xfId="94" applyFont="1" applyAlignment="1">
      <alignment/>
      <protection/>
    </xf>
    <xf numFmtId="0" fontId="10" fillId="0" borderId="0" xfId="94" applyFont="1">
      <alignment/>
      <protection/>
    </xf>
    <xf numFmtId="0" fontId="6" fillId="0" borderId="0" xfId="94" applyFont="1" applyAlignment="1">
      <alignment horizontal="center"/>
      <protection/>
    </xf>
    <xf numFmtId="0" fontId="5" fillId="0" borderId="0" xfId="79" applyFont="1" applyBorder="1" applyAlignment="1">
      <alignment horizontal="center"/>
      <protection/>
    </xf>
    <xf numFmtId="0" fontId="6" fillId="0" borderId="27" xfId="80" applyFont="1" applyBorder="1" applyAlignment="1">
      <alignment horizontal="left"/>
      <protection/>
    </xf>
    <xf numFmtId="0" fontId="6" fillId="0" borderId="10" xfId="80" applyFont="1" applyBorder="1" applyAlignment="1">
      <alignment horizontal="left"/>
      <protection/>
    </xf>
    <xf numFmtId="0" fontId="6" fillId="0" borderId="23" xfId="80" applyFont="1" applyBorder="1" applyAlignment="1">
      <alignment horizontal="left"/>
      <protection/>
    </xf>
    <xf numFmtId="0" fontId="6" fillId="0" borderId="13" xfId="66" applyFont="1" applyBorder="1" applyAlignment="1">
      <alignment horizontal="left"/>
      <protection/>
    </xf>
    <xf numFmtId="0" fontId="6" fillId="0" borderId="13" xfId="80" applyFont="1" applyBorder="1" applyAlignment="1">
      <alignment horizontal="left"/>
      <protection/>
    </xf>
    <xf numFmtId="0" fontId="6" fillId="0" borderId="16" xfId="80" applyFont="1" applyBorder="1" applyAlignment="1">
      <alignment horizontal="left"/>
      <protection/>
    </xf>
    <xf numFmtId="0" fontId="6" fillId="0" borderId="17" xfId="80" applyFont="1" applyBorder="1" applyAlignment="1">
      <alignment horizontal="left"/>
      <protection/>
    </xf>
    <xf numFmtId="0" fontId="6" fillId="0" borderId="16" xfId="80" applyFont="1" applyBorder="1" applyAlignment="1">
      <alignment horizontal="left" indent="1"/>
      <protection/>
    </xf>
    <xf numFmtId="0" fontId="6" fillId="0" borderId="17" xfId="80" applyFont="1" applyBorder="1" applyAlignment="1">
      <alignment horizontal="left" indent="1"/>
      <protection/>
    </xf>
    <xf numFmtId="0" fontId="3" fillId="0" borderId="28" xfId="66" applyFont="1" applyBorder="1" applyAlignment="1">
      <alignment horizontal="center"/>
      <protection/>
    </xf>
    <xf numFmtId="0" fontId="3" fillId="0" borderId="29" xfId="66" applyFont="1" applyBorder="1" applyAlignment="1">
      <alignment horizontal="center"/>
      <protection/>
    </xf>
    <xf numFmtId="0" fontId="3" fillId="0" borderId="30" xfId="80" applyFont="1" applyBorder="1" applyAlignment="1">
      <alignment horizontal="right"/>
      <protection/>
    </xf>
    <xf numFmtId="0" fontId="3" fillId="0" borderId="31" xfId="80" applyFont="1" applyBorder="1" applyAlignment="1">
      <alignment horizontal="right"/>
      <protection/>
    </xf>
    <xf numFmtId="0" fontId="3" fillId="0" borderId="32" xfId="80" applyFont="1" applyBorder="1" applyAlignment="1">
      <alignment horizontal="right"/>
      <protection/>
    </xf>
    <xf numFmtId="0" fontId="3" fillId="0" borderId="27" xfId="80" applyFont="1" applyBorder="1" applyAlignment="1">
      <alignment horizontal="left"/>
      <protection/>
    </xf>
    <xf numFmtId="0" fontId="3" fillId="0" borderId="10" xfId="80" applyFont="1" applyBorder="1" applyAlignment="1">
      <alignment horizontal="left"/>
      <protection/>
    </xf>
    <xf numFmtId="0" fontId="6" fillId="0" borderId="33" xfId="80" applyFont="1" applyBorder="1" applyAlignment="1">
      <alignment horizontal="left"/>
      <protection/>
    </xf>
    <xf numFmtId="0" fontId="6" fillId="0" borderId="21" xfId="66" applyFont="1" applyBorder="1" applyAlignment="1">
      <alignment horizontal="left"/>
      <protection/>
    </xf>
    <xf numFmtId="0" fontId="3" fillId="0" borderId="16" xfId="80" applyFont="1" applyBorder="1" applyAlignment="1">
      <alignment wrapText="1"/>
      <protection/>
    </xf>
    <xf numFmtId="0" fontId="3" fillId="0" borderId="17" xfId="80" applyFont="1" applyBorder="1" applyAlignment="1">
      <alignment wrapText="1"/>
      <protection/>
    </xf>
    <xf numFmtId="0" fontId="3" fillId="0" borderId="16" xfId="80" applyFont="1" applyBorder="1" applyAlignment="1">
      <alignment horizontal="left"/>
      <protection/>
    </xf>
    <xf numFmtId="0" fontId="3" fillId="0" borderId="17" xfId="80" applyFont="1" applyBorder="1" applyAlignment="1">
      <alignment horizontal="left"/>
      <protection/>
    </xf>
    <xf numFmtId="0" fontId="3" fillId="0" borderId="34" xfId="80" applyFont="1" applyFill="1" applyBorder="1" applyAlignment="1">
      <alignment horizontal="center"/>
      <protection/>
    </xf>
    <xf numFmtId="0" fontId="3" fillId="0" borderId="24" xfId="80" applyFont="1" applyFill="1" applyBorder="1" applyAlignment="1">
      <alignment horizontal="center"/>
      <protection/>
    </xf>
    <xf numFmtId="164" fontId="3" fillId="0" borderId="35" xfId="80" applyNumberFormat="1" applyFont="1" applyBorder="1" applyAlignment="1">
      <alignment horizontal="center"/>
      <protection/>
    </xf>
    <xf numFmtId="164" fontId="3" fillId="0" borderId="36" xfId="80" applyNumberFormat="1" applyFont="1" applyBorder="1" applyAlignment="1">
      <alignment horizontal="center"/>
      <protection/>
    </xf>
    <xf numFmtId="0" fontId="8" fillId="0" borderId="0" xfId="80" applyFont="1" applyAlignment="1">
      <alignment horizontal="center"/>
      <protection/>
    </xf>
    <xf numFmtId="0" fontId="8" fillId="0" borderId="0" xfId="80" applyFont="1" applyBorder="1" applyAlignment="1">
      <alignment horizontal="center"/>
      <protection/>
    </xf>
    <xf numFmtId="0" fontId="33" fillId="0" borderId="0" xfId="80" applyFont="1" applyAlignment="1">
      <alignment horizontal="center"/>
      <protection/>
    </xf>
    <xf numFmtId="0" fontId="9" fillId="0" borderId="0" xfId="94" applyFont="1" applyAlignment="1">
      <alignment horizontal="center"/>
      <protection/>
    </xf>
    <xf numFmtId="0" fontId="8" fillId="0" borderId="0" xfId="66" applyFont="1" applyAlignment="1">
      <alignment horizontal="center"/>
      <protection/>
    </xf>
    <xf numFmtId="0" fontId="8" fillId="0" borderId="0" xfId="94" applyFont="1" applyAlignment="1">
      <alignment horizontal="center"/>
      <protection/>
    </xf>
    <xf numFmtId="0" fontId="3" fillId="33" borderId="37" xfId="80" applyFont="1" applyFill="1" applyBorder="1" applyAlignment="1">
      <alignment horizontal="center" vertical="center"/>
      <protection/>
    </xf>
    <xf numFmtId="0" fontId="6" fillId="33" borderId="38" xfId="66" applyFont="1" applyFill="1" applyBorder="1" applyAlignment="1">
      <alignment horizontal="center" vertical="center"/>
      <protection/>
    </xf>
    <xf numFmtId="0" fontId="3" fillId="33" borderId="38" xfId="80" applyFont="1" applyFill="1" applyBorder="1" applyAlignment="1">
      <alignment horizontal="center" vertical="center"/>
      <protection/>
    </xf>
    <xf numFmtId="0" fontId="3" fillId="33" borderId="39" xfId="80" applyFont="1" applyFill="1" applyBorder="1" applyAlignment="1">
      <alignment horizontal="center" vertical="center"/>
      <protection/>
    </xf>
    <xf numFmtId="0" fontId="3" fillId="33" borderId="40" xfId="80" applyFont="1" applyFill="1" applyBorder="1" applyAlignment="1">
      <alignment horizontal="center" vertical="center"/>
      <protection/>
    </xf>
    <xf numFmtId="0" fontId="6" fillId="33" borderId="41" xfId="66" applyFont="1" applyFill="1" applyBorder="1" applyAlignment="1">
      <alignment horizontal="center" vertical="center"/>
      <protection/>
    </xf>
    <xf numFmtId="0" fontId="3" fillId="33" borderId="41" xfId="80" applyFont="1" applyFill="1" applyBorder="1" applyAlignment="1">
      <alignment horizontal="center" vertical="center"/>
      <protection/>
    </xf>
    <xf numFmtId="0" fontId="3" fillId="33" borderId="41" xfId="80" applyFont="1" applyFill="1" applyBorder="1" applyAlignment="1">
      <alignment horizontal="center" vertical="center" wrapText="1"/>
      <protection/>
    </xf>
    <xf numFmtId="0" fontId="3" fillId="33" borderId="42" xfId="80" applyFont="1" applyFill="1" applyBorder="1" applyAlignment="1">
      <alignment horizontal="center" vertical="center"/>
      <protection/>
    </xf>
    <xf numFmtId="0" fontId="3" fillId="33" borderId="43" xfId="80" applyFont="1" applyFill="1" applyBorder="1" applyAlignment="1">
      <alignment horizontal="center" vertical="center"/>
      <protection/>
    </xf>
    <xf numFmtId="0" fontId="6" fillId="33" borderId="44" xfId="66" applyFont="1" applyFill="1" applyBorder="1" applyAlignment="1">
      <alignment horizontal="center" vertical="center"/>
      <protection/>
    </xf>
    <xf numFmtId="49" fontId="3" fillId="33" borderId="44" xfId="80" applyNumberFormat="1" applyFont="1" applyFill="1" applyBorder="1" applyAlignment="1">
      <alignment horizontal="center" vertical="center"/>
      <protection/>
    </xf>
    <xf numFmtId="49" fontId="3" fillId="33" borderId="20" xfId="80" applyNumberFormat="1" applyFont="1" applyFill="1" applyBorder="1" applyAlignment="1">
      <alignment horizontal="center" vertical="center"/>
      <protection/>
    </xf>
    <xf numFmtId="0" fontId="3" fillId="33" borderId="45" xfId="80" applyFont="1" applyFill="1" applyBorder="1" applyAlignment="1">
      <alignment horizontal="center"/>
      <protection/>
    </xf>
    <xf numFmtId="0" fontId="3" fillId="33" borderId="46" xfId="80" applyFont="1" applyFill="1" applyBorder="1" applyAlignment="1">
      <alignment horizontal="center"/>
      <protection/>
    </xf>
    <xf numFmtId="0" fontId="3" fillId="33" borderId="47" xfId="80" applyFont="1" applyFill="1" applyBorder="1" applyAlignment="1">
      <alignment horizontal="center"/>
      <protection/>
    </xf>
    <xf numFmtId="0" fontId="3" fillId="33" borderId="48" xfId="80" applyFont="1" applyFill="1" applyBorder="1" applyAlignment="1">
      <alignment horizontal="center"/>
      <protection/>
    </xf>
    <xf numFmtId="0" fontId="3" fillId="33" borderId="49" xfId="80" applyFont="1" applyFill="1" applyBorder="1" applyAlignment="1">
      <alignment horizontal="center"/>
      <protection/>
    </xf>
    <xf numFmtId="0" fontId="3" fillId="33" borderId="50" xfId="80" applyFont="1" applyFill="1" applyBorder="1" applyAlignment="1">
      <alignment horizontal="center"/>
      <protection/>
    </xf>
    <xf numFmtId="0" fontId="3" fillId="33" borderId="51" xfId="80" applyFont="1" applyFill="1" applyBorder="1" applyAlignment="1">
      <alignment horizontal="center"/>
      <protection/>
    </xf>
    <xf numFmtId="0" fontId="3" fillId="33" borderId="52" xfId="80" applyFont="1" applyFill="1" applyBorder="1" applyAlignment="1">
      <alignment horizontal="center"/>
      <protection/>
    </xf>
    <xf numFmtId="0" fontId="3" fillId="33" borderId="53" xfId="80" applyFont="1" applyFill="1" applyBorder="1" applyAlignment="1">
      <alignment horizontal="center"/>
      <protection/>
    </xf>
    <xf numFmtId="0" fontId="3" fillId="33" borderId="37" xfId="80" applyFont="1" applyFill="1" applyBorder="1" applyAlignment="1">
      <alignment horizontal="center" vertical="center" wrapText="1"/>
      <protection/>
    </xf>
    <xf numFmtId="0" fontId="3" fillId="33" borderId="38" xfId="80" applyFont="1" applyFill="1" applyBorder="1" applyAlignment="1">
      <alignment horizontal="center" vertical="center" wrapText="1"/>
      <protection/>
    </xf>
    <xf numFmtId="0" fontId="3" fillId="33" borderId="40" xfId="80" applyFont="1" applyFill="1" applyBorder="1" applyAlignment="1">
      <alignment horizontal="center" vertical="center" wrapText="1"/>
      <protection/>
    </xf>
    <xf numFmtId="0" fontId="3" fillId="33" borderId="43" xfId="80" applyFont="1" applyFill="1" applyBorder="1" applyAlignment="1">
      <alignment horizontal="center" vertical="center" wrapText="1"/>
      <protection/>
    </xf>
    <xf numFmtId="0" fontId="3" fillId="33" borderId="44" xfId="80" applyFont="1" applyFill="1" applyBorder="1" applyAlignment="1">
      <alignment horizontal="center" vertical="center" wrapText="1"/>
      <protection/>
    </xf>
    <xf numFmtId="0" fontId="3" fillId="34" borderId="0" xfId="80" applyFont="1" applyFill="1" applyAlignment="1">
      <alignment horizontal="right"/>
      <protection/>
    </xf>
    <xf numFmtId="0" fontId="2" fillId="34" borderId="0" xfId="66" applyFont="1" applyFill="1">
      <alignment/>
      <protection/>
    </xf>
    <xf numFmtId="0" fontId="2" fillId="0" borderId="0" xfId="66" applyFont="1">
      <alignment/>
      <protection/>
    </xf>
    <xf numFmtId="0" fontId="32" fillId="34" borderId="0" xfId="80" applyFont="1" applyFill="1" applyAlignment="1">
      <alignment horizontal="center"/>
      <protection/>
    </xf>
    <xf numFmtId="0" fontId="3" fillId="34" borderId="0" xfId="66" applyFont="1" applyFill="1" applyAlignment="1">
      <alignment/>
      <protection/>
    </xf>
    <xf numFmtId="0" fontId="6" fillId="34" borderId="0" xfId="66" applyFont="1" applyFill="1" applyBorder="1" applyAlignment="1">
      <alignment/>
      <protection/>
    </xf>
    <xf numFmtId="0" fontId="6" fillId="34" borderId="0" xfId="80" applyFont="1" applyFill="1" applyBorder="1" applyAlignment="1">
      <alignment/>
      <protection/>
    </xf>
    <xf numFmtId="0" fontId="4" fillId="0" borderId="0" xfId="66" applyFont="1" applyBorder="1" applyAlignment="1">
      <alignment horizontal="left" vertical="center" wrapText="1"/>
      <protection/>
    </xf>
    <xf numFmtId="0" fontId="6" fillId="34" borderId="54" xfId="80" applyFont="1" applyFill="1" applyBorder="1" applyAlignment="1">
      <alignment horizontal="justify"/>
      <protection/>
    </xf>
    <xf numFmtId="0" fontId="6" fillId="34" borderId="55" xfId="80" applyFont="1" applyFill="1" applyBorder="1">
      <alignment/>
      <protection/>
    </xf>
    <xf numFmtId="0" fontId="6" fillId="34" borderId="54" xfId="80" applyFont="1" applyFill="1" applyBorder="1">
      <alignment/>
      <protection/>
    </xf>
    <xf numFmtId="0" fontId="62" fillId="34" borderId="49" xfId="65" applyFont="1" applyFill="1" applyBorder="1" applyAlignment="1">
      <alignment horizontal="left"/>
      <protection/>
    </xf>
    <xf numFmtId="169" fontId="62" fillId="34" borderId="0" xfId="65" applyNumberFormat="1" applyFont="1" applyFill="1">
      <alignment/>
      <protection/>
    </xf>
    <xf numFmtId="169" fontId="62" fillId="34" borderId="49" xfId="65" applyNumberFormat="1" applyFont="1" applyFill="1" applyBorder="1">
      <alignment/>
      <protection/>
    </xf>
    <xf numFmtId="4" fontId="10" fillId="34" borderId="0" xfId="66" applyNumberFormat="1" applyFont="1" applyFill="1">
      <alignment/>
      <protection/>
    </xf>
    <xf numFmtId="0" fontId="10" fillId="0" borderId="0" xfId="66" applyFont="1">
      <alignment/>
      <protection/>
    </xf>
    <xf numFmtId="0" fontId="62" fillId="34" borderId="49" xfId="65" applyFont="1" applyFill="1" applyBorder="1" applyAlignment="1">
      <alignment horizontal="left" indent="1"/>
      <protection/>
    </xf>
    <xf numFmtId="0" fontId="62" fillId="34" borderId="49" xfId="65" applyFont="1" applyFill="1" applyBorder="1" applyAlignment="1">
      <alignment horizontal="left" indent="2"/>
      <protection/>
    </xf>
    <xf numFmtId="0" fontId="62" fillId="34" borderId="49" xfId="65" applyFont="1" applyFill="1" applyBorder="1" applyAlignment="1">
      <alignment horizontal="left" indent="3"/>
      <protection/>
    </xf>
    <xf numFmtId="0" fontId="62" fillId="34" borderId="49" xfId="65" applyFont="1" applyFill="1" applyBorder="1" applyAlignment="1">
      <alignment horizontal="left" indent="4"/>
      <protection/>
    </xf>
    <xf numFmtId="0" fontId="63" fillId="34" borderId="49" xfId="65" applyFont="1" applyFill="1" applyBorder="1" applyAlignment="1">
      <alignment horizontal="left" indent="5"/>
      <protection/>
    </xf>
    <xf numFmtId="169" fontId="63" fillId="34" borderId="0" xfId="65" applyNumberFormat="1" applyFont="1" applyFill="1">
      <alignment/>
      <protection/>
    </xf>
    <xf numFmtId="169" fontId="63" fillId="34" borderId="49" xfId="65" applyNumberFormat="1" applyFont="1" applyFill="1" applyBorder="1">
      <alignment/>
      <protection/>
    </xf>
    <xf numFmtId="0" fontId="63" fillId="34" borderId="49" xfId="65" applyFont="1" applyFill="1" applyBorder="1" applyAlignment="1">
      <alignment horizontal="left" indent="4"/>
      <protection/>
    </xf>
    <xf numFmtId="0" fontId="62" fillId="34" borderId="56" xfId="65" applyFont="1" applyFill="1" applyBorder="1" applyAlignment="1">
      <alignment horizontal="left" indent="4"/>
      <protection/>
    </xf>
    <xf numFmtId="169" fontId="62" fillId="34" borderId="57" xfId="65" applyNumberFormat="1" applyFont="1" applyFill="1" applyBorder="1">
      <alignment/>
      <protection/>
    </xf>
    <xf numFmtId="169" fontId="62" fillId="34" borderId="56" xfId="65" applyNumberFormat="1" applyFont="1" applyFill="1" applyBorder="1">
      <alignment/>
      <protection/>
    </xf>
    <xf numFmtId="0" fontId="63" fillId="34" borderId="49" xfId="65" applyFont="1" applyFill="1" applyBorder="1" applyAlignment="1">
      <alignment horizontal="left" wrapText="1" indent="5"/>
      <protection/>
    </xf>
    <xf numFmtId="0" fontId="63" fillId="34" borderId="56" xfId="65" applyFont="1" applyFill="1" applyBorder="1" applyAlignment="1">
      <alignment horizontal="left" indent="5"/>
      <protection/>
    </xf>
    <xf numFmtId="169" fontId="63" fillId="34" borderId="57" xfId="65" applyNumberFormat="1" applyFont="1" applyFill="1" applyBorder="1">
      <alignment/>
      <protection/>
    </xf>
    <xf numFmtId="169" fontId="63" fillId="34" borderId="56" xfId="65" applyNumberFormat="1" applyFont="1" applyFill="1" applyBorder="1">
      <alignment/>
      <protection/>
    </xf>
    <xf numFmtId="0" fontId="62" fillId="34" borderId="41" xfId="65" applyFont="1" applyFill="1" applyBorder="1" applyAlignment="1">
      <alignment horizontal="left"/>
      <protection/>
    </xf>
    <xf numFmtId="169" fontId="62" fillId="34" borderId="58" xfId="65" applyNumberFormat="1" applyFont="1" applyFill="1" applyBorder="1">
      <alignment/>
      <protection/>
    </xf>
    <xf numFmtId="169" fontId="62" fillId="34" borderId="41" xfId="65" applyNumberFormat="1" applyFont="1" applyFill="1" applyBorder="1">
      <alignment/>
      <protection/>
    </xf>
    <xf numFmtId="0" fontId="29" fillId="34" borderId="0" xfId="80" applyFont="1" applyFill="1">
      <alignment/>
      <protection/>
    </xf>
    <xf numFmtId="0" fontId="2" fillId="34" borderId="0" xfId="94" applyFont="1" applyFill="1" applyAlignment="1">
      <alignment horizontal="center"/>
      <protection/>
    </xf>
    <xf numFmtId="0" fontId="2" fillId="34" borderId="0" xfId="94" applyFont="1" applyFill="1">
      <alignment/>
      <protection/>
    </xf>
    <xf numFmtId="0" fontId="2" fillId="34" borderId="0" xfId="94" applyFont="1" applyFill="1" applyBorder="1">
      <alignment/>
      <protection/>
    </xf>
    <xf numFmtId="0" fontId="2" fillId="34" borderId="0" xfId="94" applyFont="1" applyFill="1" applyBorder="1" applyAlignment="1">
      <alignment horizontal="center"/>
      <protection/>
    </xf>
    <xf numFmtId="0" fontId="3" fillId="34" borderId="0" xfId="80" applyFont="1" applyFill="1" applyAlignment="1">
      <alignment horizontal="right" vertical="center"/>
      <protection/>
    </xf>
    <xf numFmtId="0" fontId="3" fillId="34" borderId="0" xfId="80" applyFont="1" applyFill="1" applyAlignment="1">
      <alignment horizontal="right" vertical="center"/>
      <protection/>
    </xf>
    <xf numFmtId="0" fontId="4" fillId="0" borderId="57" xfId="86" applyFont="1" applyBorder="1" applyAlignment="1">
      <alignment horizontal="justify" vertical="center" wrapText="1"/>
      <protection/>
    </xf>
    <xf numFmtId="0" fontId="4" fillId="34" borderId="54" xfId="66" applyFont="1" applyFill="1" applyBorder="1" applyAlignment="1">
      <alignment horizontal="left" vertical="center" wrapText="1"/>
      <protection/>
    </xf>
    <xf numFmtId="0" fontId="4" fillId="34" borderId="55" xfId="66" applyFont="1" applyFill="1" applyBorder="1" applyAlignment="1">
      <alignment horizontal="left" vertical="center" wrapText="1"/>
      <protection/>
    </xf>
    <xf numFmtId="0" fontId="62" fillId="34" borderId="49" xfId="65" applyFont="1" applyFill="1" applyBorder="1" applyAlignment="1">
      <alignment horizontal="left" vertical="center"/>
      <protection/>
    </xf>
    <xf numFmtId="169" fontId="62" fillId="34" borderId="0" xfId="65" applyNumberFormat="1" applyFont="1" applyFill="1" applyBorder="1" applyAlignment="1">
      <alignment vertical="center"/>
      <protection/>
    </xf>
    <xf numFmtId="169" fontId="62" fillId="34" borderId="49" xfId="65" applyNumberFormat="1" applyFont="1" applyFill="1" applyBorder="1" applyAlignment="1">
      <alignment vertical="center"/>
      <protection/>
    </xf>
    <xf numFmtId="4" fontId="10" fillId="34" borderId="0" xfId="66" applyNumberFormat="1" applyFont="1" applyFill="1" applyAlignment="1">
      <alignment vertical="center"/>
      <protection/>
    </xf>
    <xf numFmtId="0" fontId="10" fillId="0" borderId="0" xfId="66" applyFont="1" applyAlignment="1">
      <alignment vertical="center"/>
      <protection/>
    </xf>
    <xf numFmtId="0" fontId="63" fillId="34" borderId="49" xfId="65" applyFont="1" applyFill="1" applyBorder="1" applyAlignment="1">
      <alignment horizontal="left" vertical="center" indent="2"/>
      <protection/>
    </xf>
    <xf numFmtId="169" fontId="63" fillId="34" borderId="0" xfId="65" applyNumberFormat="1" applyFont="1" applyFill="1" applyBorder="1" applyAlignment="1">
      <alignment vertical="center"/>
      <protection/>
    </xf>
    <xf numFmtId="169" fontId="63" fillId="34" borderId="49" xfId="65" applyNumberFormat="1" applyFont="1" applyFill="1" applyBorder="1" applyAlignment="1">
      <alignment vertical="center"/>
      <protection/>
    </xf>
    <xf numFmtId="0" fontId="2" fillId="0" borderId="0" xfId="66" applyFont="1" applyAlignment="1">
      <alignment vertical="center"/>
      <protection/>
    </xf>
    <xf numFmtId="0" fontId="62" fillId="34" borderId="59" xfId="65" applyFont="1" applyFill="1" applyBorder="1" applyAlignment="1">
      <alignment horizontal="center" vertical="center"/>
      <protection/>
    </xf>
    <xf numFmtId="169" fontId="3" fillId="34" borderId="41" xfId="80" applyNumberFormat="1" applyFont="1" applyFill="1" applyBorder="1" applyAlignment="1">
      <alignment vertical="center"/>
      <protection/>
    </xf>
    <xf numFmtId="0" fontId="10" fillId="34" borderId="0" xfId="66" applyFont="1" applyFill="1" applyAlignment="1">
      <alignment vertical="center"/>
      <protection/>
    </xf>
    <xf numFmtId="0" fontId="6" fillId="34" borderId="0" xfId="80" applyFont="1" applyFill="1">
      <alignment/>
      <protection/>
    </xf>
    <xf numFmtId="0" fontId="6" fillId="34" borderId="0" xfId="94" applyFont="1" applyFill="1">
      <alignment/>
      <protection/>
    </xf>
    <xf numFmtId="0" fontId="6" fillId="34" borderId="0" xfId="94" applyFont="1" applyFill="1" applyAlignment="1">
      <alignment horizontal="center"/>
      <protection/>
    </xf>
    <xf numFmtId="0" fontId="6" fillId="34" borderId="0" xfId="94" applyFont="1" applyFill="1" applyBorder="1">
      <alignment/>
      <protection/>
    </xf>
    <xf numFmtId="0" fontId="6" fillId="34" borderId="0" xfId="94" applyFont="1" applyFill="1" applyBorder="1" applyAlignment="1">
      <alignment horizontal="center"/>
      <protection/>
    </xf>
    <xf numFmtId="0" fontId="3" fillId="34" borderId="0" xfId="83" applyFont="1" applyFill="1" applyAlignment="1">
      <alignment horizontal="right"/>
      <protection/>
    </xf>
    <xf numFmtId="0" fontId="6" fillId="34" borderId="0" xfId="83" applyFont="1" applyFill="1">
      <alignment/>
      <protection/>
    </xf>
    <xf numFmtId="0" fontId="3" fillId="34" borderId="0" xfId="83" applyFont="1" applyFill="1" applyAlignment="1">
      <alignment horizontal="right"/>
      <protection/>
    </xf>
    <xf numFmtId="0" fontId="6" fillId="34" borderId="60" xfId="66" applyFont="1" applyFill="1" applyBorder="1" applyAlignment="1">
      <alignment horizontal="justify" vertical="center" wrapText="1"/>
      <protection/>
    </xf>
    <xf numFmtId="169" fontId="4" fillId="34" borderId="54" xfId="66" applyNumberFormat="1" applyFont="1" applyFill="1" applyBorder="1" applyAlignment="1">
      <alignment horizontal="left" vertical="center" wrapText="1"/>
      <protection/>
    </xf>
    <xf numFmtId="169" fontId="4" fillId="34" borderId="55" xfId="66" applyNumberFormat="1" applyFont="1" applyFill="1" applyBorder="1" applyAlignment="1">
      <alignment horizontal="left" vertical="center" wrapText="1"/>
      <protection/>
    </xf>
    <xf numFmtId="0" fontId="62" fillId="34" borderId="61" xfId="65" applyFont="1" applyFill="1" applyBorder="1" applyAlignment="1">
      <alignment horizontal="left" indent="1"/>
      <protection/>
    </xf>
    <xf numFmtId="169" fontId="62" fillId="34" borderId="0" xfId="65" applyNumberFormat="1" applyFont="1" applyFill="1" applyBorder="1">
      <alignment/>
      <protection/>
    </xf>
    <xf numFmtId="4" fontId="2" fillId="0" borderId="0" xfId="66" applyNumberFormat="1" applyFont="1">
      <alignment/>
      <protection/>
    </xf>
    <xf numFmtId="0" fontId="63" fillId="34" borderId="61" xfId="65" applyFont="1" applyFill="1" applyBorder="1" applyAlignment="1">
      <alignment horizontal="left" indent="5"/>
      <protection/>
    </xf>
    <xf numFmtId="169" fontId="63" fillId="34" borderId="0" xfId="65" applyNumberFormat="1" applyFont="1" applyFill="1" applyBorder="1">
      <alignment/>
      <protection/>
    </xf>
    <xf numFmtId="0" fontId="63" fillId="34" borderId="62" xfId="65" applyFont="1" applyFill="1" applyBorder="1" applyAlignment="1">
      <alignment horizontal="left" indent="5"/>
      <protection/>
    </xf>
    <xf numFmtId="0" fontId="63" fillId="34" borderId="61" xfId="65" applyFont="1" applyFill="1" applyBorder="1" applyAlignment="1">
      <alignment horizontal="left" wrapText="1" indent="5"/>
      <protection/>
    </xf>
    <xf numFmtId="0" fontId="63" fillId="34" borderId="62" xfId="65" applyFont="1" applyFill="1" applyBorder="1" applyAlignment="1">
      <alignment horizontal="left" indent="7"/>
      <protection/>
    </xf>
    <xf numFmtId="169" fontId="6" fillId="34" borderId="56" xfId="83" applyNumberFormat="1" applyFont="1" applyFill="1" applyBorder="1">
      <alignment/>
      <protection/>
    </xf>
    <xf numFmtId="169" fontId="6" fillId="34" borderId="57" xfId="83" applyNumberFormat="1" applyFont="1" applyFill="1" applyBorder="1">
      <alignment/>
      <protection/>
    </xf>
    <xf numFmtId="169" fontId="3" fillId="34" borderId="41" xfId="83" applyNumberFormat="1" applyFont="1" applyFill="1" applyBorder="1" applyAlignment="1">
      <alignment vertical="center"/>
      <protection/>
    </xf>
    <xf numFmtId="169" fontId="3" fillId="34" borderId="58" xfId="83" applyNumberFormat="1" applyFont="1" applyFill="1" applyBorder="1" applyAlignment="1">
      <alignment vertical="center"/>
      <protection/>
    </xf>
    <xf numFmtId="0" fontId="6" fillId="34" borderId="0" xfId="66" applyFont="1" applyFill="1">
      <alignment/>
      <protection/>
    </xf>
    <xf numFmtId="0" fontId="6" fillId="0" borderId="0" xfId="66" applyFont="1">
      <alignment/>
      <protection/>
    </xf>
    <xf numFmtId="0" fontId="3" fillId="34" borderId="60" xfId="80" applyFont="1" applyFill="1" applyBorder="1" applyAlignment="1">
      <alignment horizontal="center" vertical="center"/>
      <protection/>
    </xf>
    <xf numFmtId="0" fontId="3" fillId="34" borderId="54" xfId="80" applyFont="1" applyFill="1" applyBorder="1" applyAlignment="1">
      <alignment horizontal="center" vertical="center"/>
      <protection/>
    </xf>
    <xf numFmtId="0" fontId="3" fillId="34" borderId="55" xfId="80" applyFont="1" applyFill="1" applyBorder="1" applyAlignment="1">
      <alignment horizontal="center" vertical="center"/>
      <protection/>
    </xf>
    <xf numFmtId="0" fontId="3" fillId="34" borderId="63" xfId="80" applyFont="1" applyFill="1" applyBorder="1" applyAlignment="1">
      <alignment horizontal="center" vertical="center"/>
      <protection/>
    </xf>
    <xf numFmtId="0" fontId="6" fillId="34" borderId="61" xfId="80" applyFont="1" applyFill="1" applyBorder="1" applyAlignment="1">
      <alignment horizontal="justify" vertical="center"/>
      <protection/>
    </xf>
    <xf numFmtId="169" fontId="6" fillId="34" borderId="49" xfId="80" applyNumberFormat="1" applyFont="1" applyFill="1" applyBorder="1" applyAlignment="1">
      <alignment vertical="center"/>
      <protection/>
    </xf>
    <xf numFmtId="169" fontId="6" fillId="34" borderId="0" xfId="80" applyNumberFormat="1" applyFont="1" applyFill="1" applyBorder="1" applyAlignment="1">
      <alignment vertical="center"/>
      <protection/>
    </xf>
    <xf numFmtId="169" fontId="6" fillId="34" borderId="64" xfId="80" applyNumberFormat="1" applyFont="1" applyFill="1" applyBorder="1" applyAlignment="1">
      <alignment vertical="center"/>
      <protection/>
    </xf>
    <xf numFmtId="4" fontId="2" fillId="34" borderId="0" xfId="66" applyNumberFormat="1" applyFont="1" applyFill="1" applyAlignment="1">
      <alignment vertical="center"/>
      <protection/>
    </xf>
    <xf numFmtId="169" fontId="3" fillId="34" borderId="58" xfId="80" applyNumberFormat="1" applyFont="1" applyFill="1" applyBorder="1" applyAlignment="1">
      <alignment vertical="center"/>
      <protection/>
    </xf>
    <xf numFmtId="169" fontId="3" fillId="34" borderId="65" xfId="80" applyNumberFormat="1" applyFont="1" applyFill="1" applyBorder="1" applyAlignment="1">
      <alignment vertical="center"/>
      <protection/>
    </xf>
    <xf numFmtId="4" fontId="2" fillId="34" borderId="0" xfId="66" applyNumberFormat="1" applyFont="1" applyFill="1">
      <alignment/>
      <protection/>
    </xf>
    <xf numFmtId="0" fontId="62" fillId="34" borderId="54" xfId="65" applyFont="1" applyFill="1" applyBorder="1" applyAlignment="1">
      <alignment horizontal="left" indent="1"/>
      <protection/>
    </xf>
    <xf numFmtId="169" fontId="62" fillId="34" borderId="55" xfId="65" applyNumberFormat="1" applyFont="1" applyFill="1" applyBorder="1">
      <alignment/>
      <protection/>
    </xf>
    <xf numFmtId="169" fontId="62" fillId="34" borderId="54" xfId="65" applyNumberFormat="1" applyFont="1" applyFill="1" applyBorder="1">
      <alignment/>
      <protection/>
    </xf>
    <xf numFmtId="4" fontId="29" fillId="0" borderId="0" xfId="80" applyNumberFormat="1" applyFont="1">
      <alignment/>
      <protection/>
    </xf>
    <xf numFmtId="0" fontId="63" fillId="34" borderId="49" xfId="65" applyFont="1" applyFill="1" applyBorder="1" applyAlignment="1">
      <alignment horizontal="left" indent="1"/>
      <protection/>
    </xf>
    <xf numFmtId="0" fontId="63" fillId="34" borderId="49" xfId="65" applyFont="1" applyFill="1" applyBorder="1" applyAlignment="1">
      <alignment horizontal="left"/>
      <protection/>
    </xf>
    <xf numFmtId="0" fontId="63" fillId="34" borderId="56" xfId="65" applyFont="1" applyFill="1" applyBorder="1" applyAlignment="1">
      <alignment horizontal="left" indent="1"/>
      <protection/>
    </xf>
    <xf numFmtId="0" fontId="4" fillId="34" borderId="0" xfId="66" applyFont="1" applyFill="1">
      <alignment/>
      <protection/>
    </xf>
    <xf numFmtId="0" fontId="6" fillId="34" borderId="0" xfId="83" applyFont="1" applyFill="1" applyAlignment="1">
      <alignment horizontal="center"/>
      <protection/>
    </xf>
    <xf numFmtId="0" fontId="4" fillId="0" borderId="0" xfId="66" applyFont="1" applyBorder="1" applyAlignment="1">
      <alignment horizontal="justify" vertical="center" wrapText="1"/>
      <protection/>
    </xf>
    <xf numFmtId="0" fontId="3" fillId="34" borderId="54" xfId="66" applyFont="1" applyFill="1" applyBorder="1" applyAlignment="1">
      <alignment horizontal="left" vertical="center" wrapText="1"/>
      <protection/>
    </xf>
    <xf numFmtId="0" fontId="4" fillId="34" borderId="60" xfId="66" applyFont="1" applyFill="1" applyBorder="1" applyAlignment="1">
      <alignment horizontal="left" vertical="center" wrapText="1"/>
      <protection/>
    </xf>
    <xf numFmtId="0" fontId="62" fillId="35" borderId="49" xfId="65" applyFont="1" applyFill="1" applyBorder="1" applyAlignment="1">
      <alignment horizontal="left"/>
      <protection/>
    </xf>
    <xf numFmtId="169" fontId="62" fillId="35" borderId="61" xfId="65" applyNumberFormat="1" applyFont="1" applyFill="1" applyBorder="1">
      <alignment/>
      <protection/>
    </xf>
    <xf numFmtId="169" fontId="62" fillId="35" borderId="49" xfId="65" applyNumberFormat="1" applyFont="1" applyFill="1" applyBorder="1">
      <alignment/>
      <protection/>
    </xf>
    <xf numFmtId="169" fontId="62" fillId="35" borderId="0" xfId="65" applyNumberFormat="1" applyFont="1" applyFill="1" applyBorder="1">
      <alignment/>
      <protection/>
    </xf>
    <xf numFmtId="169" fontId="63" fillId="34" borderId="61" xfId="65" applyNumberFormat="1" applyFont="1" applyFill="1" applyBorder="1">
      <alignment/>
      <protection/>
    </xf>
    <xf numFmtId="0" fontId="63" fillId="34" borderId="49" xfId="65" applyFont="1" applyFill="1" applyBorder="1" applyAlignment="1">
      <alignment horizontal="left" wrapText="1" indent="1"/>
      <protection/>
    </xf>
    <xf numFmtId="0" fontId="6" fillId="0" borderId="56" xfId="83" applyFont="1" applyBorder="1" applyAlignment="1">
      <alignment horizontal="justify"/>
      <protection/>
    </xf>
    <xf numFmtId="169" fontId="6" fillId="0" borderId="62" xfId="83" applyNumberFormat="1" applyFont="1" applyBorder="1">
      <alignment/>
      <protection/>
    </xf>
    <xf numFmtId="169" fontId="6" fillId="0" borderId="56" xfId="83" applyNumberFormat="1" applyFont="1" applyBorder="1">
      <alignment/>
      <protection/>
    </xf>
    <xf numFmtId="169" fontId="6" fillId="0" borderId="57" xfId="83" applyNumberFormat="1" applyFont="1" applyBorder="1">
      <alignment/>
      <protection/>
    </xf>
    <xf numFmtId="169" fontId="3" fillId="0" borderId="41" xfId="83" applyNumberFormat="1" applyFont="1" applyBorder="1">
      <alignment/>
      <protection/>
    </xf>
    <xf numFmtId="0" fontId="6" fillId="0" borderId="0" xfId="65" applyFont="1">
      <alignment/>
      <protection/>
    </xf>
    <xf numFmtId="0" fontId="3" fillId="0" borderId="0" xfId="80" applyFont="1" applyAlignment="1">
      <alignment horizontal="right"/>
      <protection/>
    </xf>
    <xf numFmtId="0" fontId="3" fillId="0" borderId="0" xfId="66" applyFont="1" applyAlignment="1">
      <alignment/>
      <protection/>
    </xf>
    <xf numFmtId="0" fontId="4" fillId="0" borderId="66" xfId="86" applyFont="1" applyBorder="1" applyAlignment="1">
      <alignment horizontal="left" vertical="center" wrapText="1"/>
      <protection/>
    </xf>
    <xf numFmtId="0" fontId="4" fillId="0" borderId="67" xfId="86" applyFont="1" applyBorder="1" applyAlignment="1">
      <alignment horizontal="left" vertical="center" wrapText="1"/>
      <protection/>
    </xf>
    <xf numFmtId="0" fontId="6" fillId="36" borderId="68" xfId="65" applyFont="1" applyFill="1" applyBorder="1" applyAlignment="1">
      <alignment horizontal="justify" vertical="center"/>
      <protection/>
    </xf>
    <xf numFmtId="4" fontId="6" fillId="36" borderId="69" xfId="65" applyNumberFormat="1" applyFont="1" applyFill="1" applyBorder="1" applyAlignment="1">
      <alignment horizontal="right" vertical="center"/>
      <protection/>
    </xf>
    <xf numFmtId="170" fontId="6" fillId="36" borderId="69" xfId="65" applyNumberFormat="1" applyFont="1" applyFill="1" applyBorder="1" applyAlignment="1">
      <alignment horizontal="right" vertical="center"/>
      <protection/>
    </xf>
    <xf numFmtId="4" fontId="6" fillId="0" borderId="0" xfId="65" applyNumberFormat="1" applyFont="1">
      <alignment/>
      <protection/>
    </xf>
    <xf numFmtId="0" fontId="6" fillId="36" borderId="70" xfId="65" applyFont="1" applyFill="1" applyBorder="1" applyAlignment="1">
      <alignment horizontal="justify" vertical="center"/>
      <protection/>
    </xf>
    <xf numFmtId="4" fontId="6" fillId="36" borderId="71" xfId="65" applyNumberFormat="1" applyFont="1" applyFill="1" applyBorder="1" applyAlignment="1">
      <alignment horizontal="right" vertical="center"/>
      <protection/>
    </xf>
    <xf numFmtId="170" fontId="6" fillId="36" borderId="71" xfId="65" applyNumberFormat="1" applyFont="1" applyFill="1" applyBorder="1" applyAlignment="1">
      <alignment horizontal="right" vertical="center"/>
      <protection/>
    </xf>
    <xf numFmtId="4" fontId="6" fillId="36" borderId="71" xfId="65" applyNumberFormat="1" applyFont="1" applyFill="1" applyBorder="1" applyAlignment="1">
      <alignment horizontal="justify" vertical="center"/>
      <protection/>
    </xf>
    <xf numFmtId="0" fontId="6" fillId="36" borderId="70" xfId="65" applyFont="1" applyFill="1" applyBorder="1" applyAlignment="1">
      <alignment horizontal="center" vertical="center"/>
      <protection/>
    </xf>
    <xf numFmtId="0" fontId="6" fillId="36" borderId="71" xfId="65" applyFont="1" applyFill="1" applyBorder="1" applyAlignment="1">
      <alignment horizontal="justify" vertical="center"/>
      <protection/>
    </xf>
    <xf numFmtId="0" fontId="6" fillId="36" borderId="69" xfId="65" applyFont="1" applyFill="1" applyBorder="1" applyAlignment="1">
      <alignment horizontal="justify" vertical="center"/>
      <protection/>
    </xf>
    <xf numFmtId="0" fontId="6" fillId="36" borderId="71" xfId="65" applyFont="1" applyFill="1" applyBorder="1" applyAlignment="1">
      <alignment horizontal="center" vertical="center"/>
      <protection/>
    </xf>
    <xf numFmtId="0" fontId="6" fillId="36" borderId="72" xfId="65" applyFont="1" applyFill="1" applyBorder="1" applyAlignment="1">
      <alignment horizontal="center" vertical="center"/>
      <protection/>
    </xf>
    <xf numFmtId="4" fontId="6" fillId="36" borderId="73" xfId="65" applyNumberFormat="1" applyFont="1" applyFill="1" applyBorder="1" applyAlignment="1">
      <alignment horizontal="right" vertical="center"/>
      <protection/>
    </xf>
    <xf numFmtId="0" fontId="6" fillId="36" borderId="67" xfId="65" applyFont="1" applyFill="1" applyBorder="1" applyAlignment="1">
      <alignment horizontal="center" vertical="center"/>
      <protection/>
    </xf>
    <xf numFmtId="170" fontId="6" fillId="36" borderId="69" xfId="65" applyNumberFormat="1" applyFont="1" applyFill="1" applyBorder="1" applyAlignment="1">
      <alignment horizontal="justify" vertical="center"/>
      <protection/>
    </xf>
    <xf numFmtId="170" fontId="6" fillId="36" borderId="71" xfId="65" applyNumberFormat="1" applyFont="1" applyFill="1" applyBorder="1" applyAlignment="1">
      <alignment horizontal="justify" vertical="center"/>
      <protection/>
    </xf>
    <xf numFmtId="171" fontId="6" fillId="36" borderId="71" xfId="65" applyNumberFormat="1" applyFont="1" applyFill="1" applyBorder="1" applyAlignment="1">
      <alignment horizontal="justify" vertical="center"/>
      <protection/>
    </xf>
    <xf numFmtId="172" fontId="6" fillId="36" borderId="71" xfId="65" applyNumberFormat="1" applyFont="1" applyFill="1" applyBorder="1" applyAlignment="1">
      <alignment horizontal="justify" vertical="center"/>
      <protection/>
    </xf>
    <xf numFmtId="172" fontId="6" fillId="36" borderId="73" xfId="65" applyNumberFormat="1" applyFont="1" applyFill="1" applyBorder="1" applyAlignment="1">
      <alignment horizontal="justify" vertical="center"/>
      <protection/>
    </xf>
    <xf numFmtId="0" fontId="3" fillId="33" borderId="74" xfId="65" applyFont="1" applyFill="1" applyBorder="1" applyAlignment="1">
      <alignment horizontal="center" vertical="center"/>
      <protection/>
    </xf>
    <xf numFmtId="0" fontId="3" fillId="33" borderId="69" xfId="65" applyFont="1" applyFill="1" applyBorder="1" applyAlignment="1">
      <alignment horizontal="center" vertical="center"/>
      <protection/>
    </xf>
    <xf numFmtId="0" fontId="3" fillId="33" borderId="70" xfId="65" applyFont="1" applyFill="1" applyBorder="1" applyAlignment="1">
      <alignment horizontal="center" vertical="center"/>
      <protection/>
    </xf>
    <xf numFmtId="0" fontId="3" fillId="33" borderId="71" xfId="65" applyFont="1" applyFill="1" applyBorder="1" applyAlignment="1">
      <alignment horizontal="center" vertical="center"/>
      <protection/>
    </xf>
    <xf numFmtId="0" fontId="3" fillId="33" borderId="35" xfId="65" applyFont="1" applyFill="1" applyBorder="1" applyAlignment="1">
      <alignment horizontal="center" vertical="center"/>
      <protection/>
    </xf>
    <xf numFmtId="0" fontId="3" fillId="33" borderId="67" xfId="65" applyFont="1" applyFill="1" applyBorder="1" applyAlignment="1">
      <alignment horizontal="center" vertical="center"/>
      <protection/>
    </xf>
    <xf numFmtId="0" fontId="3" fillId="33" borderId="75" xfId="65" applyFont="1" applyFill="1" applyBorder="1" applyAlignment="1">
      <alignment horizontal="center" vertical="center"/>
      <protection/>
    </xf>
    <xf numFmtId="0" fontId="3" fillId="33" borderId="45" xfId="65" applyFont="1" applyFill="1" applyBorder="1" applyAlignment="1">
      <alignment horizontal="center" vertical="center"/>
      <protection/>
    </xf>
    <xf numFmtId="0" fontId="3" fillId="33" borderId="46" xfId="65" applyFont="1" applyFill="1" applyBorder="1" applyAlignment="1">
      <alignment horizontal="center" vertical="center"/>
      <protection/>
    </xf>
    <xf numFmtId="0" fontId="3" fillId="33" borderId="47" xfId="65" applyFont="1" applyFill="1" applyBorder="1" applyAlignment="1">
      <alignment horizontal="center" vertical="center"/>
      <protection/>
    </xf>
    <xf numFmtId="0" fontId="3" fillId="33" borderId="76" xfId="83" applyFont="1" applyFill="1" applyBorder="1" applyAlignment="1">
      <alignment horizontal="center" vertical="center"/>
      <protection/>
    </xf>
    <xf numFmtId="0" fontId="3" fillId="33" borderId="77" xfId="83" applyFont="1" applyFill="1" applyBorder="1" applyAlignment="1">
      <alignment horizontal="center" vertical="center"/>
      <protection/>
    </xf>
    <xf numFmtId="0" fontId="3" fillId="33" borderId="71" xfId="83" applyFont="1" applyFill="1" applyBorder="1" applyAlignment="1">
      <alignment horizontal="center" vertical="center"/>
      <protection/>
    </xf>
    <xf numFmtId="0" fontId="3" fillId="33" borderId="68" xfId="65" applyFont="1" applyFill="1" applyBorder="1" applyAlignment="1">
      <alignment horizontal="center" vertical="center"/>
      <protection/>
    </xf>
    <xf numFmtId="0" fontId="3" fillId="33" borderId="45" xfId="65" applyFont="1" applyFill="1" applyBorder="1" applyAlignment="1">
      <alignment horizontal="center" vertical="center"/>
      <protection/>
    </xf>
    <xf numFmtId="0" fontId="3" fillId="33" borderId="46" xfId="65" applyFont="1" applyFill="1" applyBorder="1" applyAlignment="1">
      <alignment horizontal="center" vertical="center"/>
      <protection/>
    </xf>
    <xf numFmtId="0" fontId="3" fillId="33" borderId="47" xfId="65" applyFont="1" applyFill="1" applyBorder="1" applyAlignment="1">
      <alignment horizontal="center" vertical="center"/>
      <protection/>
    </xf>
    <xf numFmtId="0" fontId="64" fillId="33" borderId="41" xfId="83" applyFont="1" applyFill="1" applyBorder="1" applyAlignment="1">
      <alignment horizontal="center" vertical="center"/>
      <protection/>
    </xf>
    <xf numFmtId="0" fontId="64" fillId="33" borderId="41" xfId="83" applyFont="1" applyFill="1" applyBorder="1" applyAlignment="1">
      <alignment horizontal="center"/>
      <protection/>
    </xf>
    <xf numFmtId="0" fontId="64" fillId="33" borderId="41" xfId="83" applyFont="1" applyFill="1" applyBorder="1" applyAlignment="1">
      <alignment horizontal="center" vertical="center"/>
      <protection/>
    </xf>
    <xf numFmtId="0" fontId="64" fillId="33" borderId="41" xfId="83" applyFont="1" applyFill="1" applyBorder="1" applyAlignment="1">
      <alignment horizontal="center" vertical="center" wrapText="1"/>
      <protection/>
    </xf>
    <xf numFmtId="0" fontId="64" fillId="33" borderId="54" xfId="83" applyFont="1" applyFill="1" applyBorder="1" applyAlignment="1">
      <alignment horizontal="center" vertical="center"/>
      <protection/>
    </xf>
    <xf numFmtId="0" fontId="64" fillId="33" borderId="60" xfId="83" applyFont="1" applyFill="1" applyBorder="1" applyAlignment="1">
      <alignment horizontal="center" vertical="center"/>
      <protection/>
    </xf>
    <xf numFmtId="0" fontId="64" fillId="33" borderId="55" xfId="83" applyFont="1" applyFill="1" applyBorder="1" applyAlignment="1">
      <alignment horizontal="center" vertical="center"/>
      <protection/>
    </xf>
    <xf numFmtId="0" fontId="64" fillId="33" borderId="63" xfId="83" applyFont="1" applyFill="1" applyBorder="1" applyAlignment="1">
      <alignment horizontal="center" vertical="center"/>
      <protection/>
    </xf>
    <xf numFmtId="0" fontId="64" fillId="33" borderId="61" xfId="83" applyFont="1" applyFill="1" applyBorder="1" applyAlignment="1">
      <alignment horizontal="center" vertical="center"/>
      <protection/>
    </xf>
    <xf numFmtId="0" fontId="64" fillId="33" borderId="0" xfId="66" applyFont="1" applyFill="1" applyBorder="1" applyAlignment="1">
      <alignment horizontal="center" vertical="center"/>
      <protection/>
    </xf>
    <xf numFmtId="0" fontId="64" fillId="33" borderId="64" xfId="66" applyFont="1" applyFill="1" applyBorder="1" applyAlignment="1">
      <alignment horizontal="center" vertical="center"/>
      <protection/>
    </xf>
    <xf numFmtId="0" fontId="64" fillId="33" borderId="0" xfId="83" applyFont="1" applyFill="1" applyBorder="1" applyAlignment="1">
      <alignment horizontal="center" vertical="center"/>
      <protection/>
    </xf>
    <xf numFmtId="0" fontId="64" fillId="33" borderId="64" xfId="83" applyFont="1" applyFill="1" applyBorder="1" applyAlignment="1">
      <alignment horizontal="center" vertical="center"/>
      <protection/>
    </xf>
    <xf numFmtId="0" fontId="64" fillId="33" borderId="62" xfId="83" applyFont="1" applyFill="1" applyBorder="1" applyAlignment="1">
      <alignment horizontal="center" vertical="center"/>
      <protection/>
    </xf>
    <xf numFmtId="0" fontId="64" fillId="33" borderId="57" xfId="83" applyFont="1" applyFill="1" applyBorder="1" applyAlignment="1">
      <alignment horizontal="center" vertical="center"/>
      <protection/>
    </xf>
    <xf numFmtId="0" fontId="64" fillId="33" borderId="78" xfId="83" applyFont="1" applyFill="1" applyBorder="1" applyAlignment="1">
      <alignment horizontal="center" vertical="center"/>
      <protection/>
    </xf>
    <xf numFmtId="0" fontId="64" fillId="33" borderId="41" xfId="80" applyFont="1" applyFill="1" applyBorder="1" applyAlignment="1">
      <alignment horizontal="center" vertical="center"/>
      <protection/>
    </xf>
    <xf numFmtId="0" fontId="64" fillId="33" borderId="41" xfId="80" applyFont="1" applyFill="1" applyBorder="1" applyAlignment="1">
      <alignment horizontal="center"/>
      <protection/>
    </xf>
    <xf numFmtId="0" fontId="64" fillId="33" borderId="41" xfId="80" applyFont="1" applyFill="1" applyBorder="1" applyAlignment="1">
      <alignment horizontal="center" vertical="center" wrapText="1"/>
      <protection/>
    </xf>
    <xf numFmtId="0" fontId="64" fillId="33" borderId="41" xfId="80" applyFont="1" applyFill="1" applyBorder="1" applyAlignment="1">
      <alignment horizontal="center" vertical="center"/>
      <protection/>
    </xf>
    <xf numFmtId="0" fontId="64" fillId="33" borderId="54" xfId="80" applyFont="1" applyFill="1" applyBorder="1" applyAlignment="1">
      <alignment horizontal="center" vertical="center"/>
      <protection/>
    </xf>
    <xf numFmtId="0" fontId="64" fillId="33" borderId="60" xfId="80" applyFont="1" applyFill="1" applyBorder="1" applyAlignment="1">
      <alignment horizontal="center" vertical="center"/>
      <protection/>
    </xf>
    <xf numFmtId="0" fontId="64" fillId="33" borderId="55" xfId="80" applyFont="1" applyFill="1" applyBorder="1" applyAlignment="1">
      <alignment horizontal="center" vertical="center"/>
      <protection/>
    </xf>
    <xf numFmtId="0" fontId="64" fillId="33" borderId="63" xfId="80" applyFont="1" applyFill="1" applyBorder="1" applyAlignment="1">
      <alignment horizontal="center" vertical="center"/>
      <protection/>
    </xf>
    <xf numFmtId="0" fontId="64" fillId="33" borderId="61" xfId="80" applyFont="1" applyFill="1" applyBorder="1" applyAlignment="1">
      <alignment horizontal="center" vertical="center"/>
      <protection/>
    </xf>
    <xf numFmtId="0" fontId="64" fillId="33" borderId="62" xfId="80" applyFont="1" applyFill="1" applyBorder="1" applyAlignment="1">
      <alignment horizontal="center" vertical="center"/>
      <protection/>
    </xf>
    <xf numFmtId="0" fontId="64" fillId="33" borderId="57" xfId="66" applyFont="1" applyFill="1" applyBorder="1" applyAlignment="1">
      <alignment horizontal="center" vertical="center"/>
      <protection/>
    </xf>
    <xf numFmtId="0" fontId="64" fillId="33" borderId="78" xfId="66" applyFont="1" applyFill="1" applyBorder="1" applyAlignment="1">
      <alignment horizontal="center" vertical="center"/>
      <protection/>
    </xf>
    <xf numFmtId="0" fontId="65" fillId="33" borderId="0" xfId="66" applyFont="1" applyFill="1" applyBorder="1" applyAlignment="1">
      <alignment horizontal="center" vertical="center"/>
      <protection/>
    </xf>
    <xf numFmtId="0" fontId="65" fillId="33" borderId="64" xfId="66" applyFont="1" applyFill="1" applyBorder="1" applyAlignment="1">
      <alignment horizontal="center" vertical="center"/>
      <protection/>
    </xf>
    <xf numFmtId="0" fontId="64" fillId="33" borderId="60" xfId="66" applyFont="1" applyFill="1" applyBorder="1" applyAlignment="1">
      <alignment horizontal="center" vertical="center"/>
      <protection/>
    </xf>
    <xf numFmtId="0" fontId="64" fillId="33" borderId="55" xfId="66" applyFont="1" applyFill="1" applyBorder="1" applyAlignment="1">
      <alignment horizontal="center" vertical="center"/>
      <protection/>
    </xf>
    <xf numFmtId="0" fontId="64" fillId="33" borderId="63" xfId="66" applyFont="1" applyFill="1" applyBorder="1" applyAlignment="1">
      <alignment horizontal="center" vertical="center"/>
      <protection/>
    </xf>
    <xf numFmtId="0" fontId="64" fillId="33" borderId="61" xfId="66" applyFont="1" applyFill="1" applyBorder="1" applyAlignment="1">
      <alignment horizontal="center" vertical="center"/>
      <protection/>
    </xf>
    <xf numFmtId="0" fontId="64" fillId="33" borderId="41" xfId="80" applyFont="1" applyFill="1" applyBorder="1" applyAlignment="1">
      <alignment vertical="center" wrapText="1"/>
      <protection/>
    </xf>
    <xf numFmtId="0" fontId="65" fillId="33" borderId="55" xfId="66" applyFont="1" applyFill="1" applyBorder="1" applyAlignment="1">
      <alignment horizontal="center" vertical="center"/>
      <protection/>
    </xf>
    <xf numFmtId="0" fontId="65" fillId="33" borderId="63" xfId="66" applyFont="1" applyFill="1" applyBorder="1" applyAlignment="1">
      <alignment horizontal="center" vertical="center"/>
      <protection/>
    </xf>
    <xf numFmtId="0" fontId="64" fillId="33" borderId="0" xfId="80" applyFont="1" applyFill="1" applyBorder="1" applyAlignment="1">
      <alignment horizontal="center" vertical="center"/>
      <protection/>
    </xf>
    <xf numFmtId="0" fontId="64" fillId="33" borderId="64" xfId="80" applyFont="1" applyFill="1" applyBorder="1" applyAlignment="1">
      <alignment horizontal="center" vertical="center"/>
      <protection/>
    </xf>
    <xf numFmtId="0" fontId="64" fillId="33" borderId="57" xfId="80" applyFont="1" applyFill="1" applyBorder="1" applyAlignment="1">
      <alignment horizontal="center" vertical="center"/>
      <protection/>
    </xf>
    <xf numFmtId="0" fontId="64" fillId="33" borderId="78" xfId="80" applyFont="1" applyFill="1" applyBorder="1" applyAlignment="1">
      <alignment horizontal="center" vertical="center"/>
      <protection/>
    </xf>
    <xf numFmtId="0" fontId="64" fillId="33" borderId="63" xfId="80" applyFont="1" applyFill="1" applyBorder="1" applyAlignment="1">
      <alignment horizontal="center" vertical="center"/>
      <protection/>
    </xf>
  </cellXfs>
  <cellStyles count="9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ipervínculo 2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9" xfId="54"/>
    <cellStyle name="Millares 3" xfId="55"/>
    <cellStyle name="Millares 4" xfId="56"/>
    <cellStyle name="Millares 5" xfId="57"/>
    <cellStyle name="Currency" xfId="58"/>
    <cellStyle name="Currency [0]" xfId="59"/>
    <cellStyle name="Moneda 2" xfId="60"/>
    <cellStyle name="Moneda 2 2" xfId="61"/>
    <cellStyle name="Moneda 2 2 2" xfId="62"/>
    <cellStyle name="Neutral" xfId="63"/>
    <cellStyle name="Normal 10" xfId="64"/>
    <cellStyle name="Normal 11" xfId="65"/>
    <cellStyle name="Normal 15" xfId="66"/>
    <cellStyle name="Normal 2" xfId="67"/>
    <cellStyle name="Normal 2 13" xfId="68"/>
    <cellStyle name="Normal 2 2" xfId="69"/>
    <cellStyle name="Normal 2 3" xfId="70"/>
    <cellStyle name="Normal 3" xfId="71"/>
    <cellStyle name="Normal 3 2" xfId="72"/>
    <cellStyle name="Normal 4" xfId="73"/>
    <cellStyle name="Normal 5" xfId="74"/>
    <cellStyle name="Normal 6" xfId="75"/>
    <cellStyle name="Normal 6 2" xfId="76"/>
    <cellStyle name="Normal 6 3" xfId="77"/>
    <cellStyle name="Normal 6 3 2 2" xfId="78"/>
    <cellStyle name="Normal 6 4" xfId="79"/>
    <cellStyle name="Normal 6 4 2" xfId="80"/>
    <cellStyle name="Normal 6 5" xfId="81"/>
    <cellStyle name="Normal 6 6" xfId="82"/>
    <cellStyle name="Normal 6 6 2" xfId="83"/>
    <cellStyle name="Normal 7" xfId="84"/>
    <cellStyle name="Normal 7 2" xfId="85"/>
    <cellStyle name="Normal 7 2 2" xfId="86"/>
    <cellStyle name="Normal 7 3" xfId="87"/>
    <cellStyle name="Normal 7 3 2" xfId="88"/>
    <cellStyle name="Normal 7 4" xfId="89"/>
    <cellStyle name="Normal 8" xfId="90"/>
    <cellStyle name="Normal 9" xfId="91"/>
    <cellStyle name="Normal 9 2" xfId="92"/>
    <cellStyle name="Normal 9 3" xfId="93"/>
    <cellStyle name="Normal_Formatos aspecto Financiero 2 2" xfId="94"/>
    <cellStyle name="Notas" xfId="95"/>
    <cellStyle name="Percent" xfId="96"/>
    <cellStyle name="Porcentaje 2" xfId="97"/>
    <cellStyle name="Porcentaje 3" xfId="98"/>
    <cellStyle name="Porcentual 2" xfId="99"/>
    <cellStyle name="Salida" xfId="100"/>
    <cellStyle name="Texto de advertencia" xfId="101"/>
    <cellStyle name="Texto explicativo" xfId="102"/>
    <cellStyle name="Título" xfId="103"/>
    <cellStyle name="Título 1" xfId="104"/>
    <cellStyle name="Título 2" xfId="105"/>
    <cellStyle name="Título 3" xfId="106"/>
    <cellStyle name="Total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1628775</xdr:colOff>
      <xdr:row>4</xdr:row>
      <xdr:rowOff>180975</xdr:rowOff>
    </xdr:to>
    <xdr:pic>
      <xdr:nvPicPr>
        <xdr:cNvPr id="1" name="Imagen 1" descr="Logo GUERRERO H 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905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971550</xdr:colOff>
      <xdr:row>0</xdr:row>
      <xdr:rowOff>0</xdr:rowOff>
    </xdr:from>
    <xdr:to>
      <xdr:col>7</xdr:col>
      <xdr:colOff>1171575</xdr:colOff>
      <xdr:row>5</xdr:row>
      <xdr:rowOff>0</xdr:rowOff>
    </xdr:to>
    <xdr:pic>
      <xdr:nvPicPr>
        <xdr:cNvPr id="2" name="Imagen 2" descr="Logo SEFINA SI o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0"/>
          <a:ext cx="2295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210</xdr:row>
      <xdr:rowOff>0</xdr:rowOff>
    </xdr:from>
    <xdr:to>
      <xdr:col>6</xdr:col>
      <xdr:colOff>657225</xdr:colOff>
      <xdr:row>216</xdr:row>
      <xdr:rowOff>76200</xdr:rowOff>
    </xdr:to>
    <xdr:grpSp>
      <xdr:nvGrpSpPr>
        <xdr:cNvPr id="1" name="Grupo 1"/>
        <xdr:cNvGrpSpPr>
          <a:grpSpLocks/>
        </xdr:cNvGrpSpPr>
      </xdr:nvGrpSpPr>
      <xdr:grpSpPr>
        <a:xfrm>
          <a:off x="0" y="34671000"/>
          <a:ext cx="10315575" cy="1076325"/>
          <a:chOff x="132118" y="66675000"/>
          <a:chExt cx="8091407" cy="676089"/>
        </a:xfrm>
        <a:solidFill>
          <a:srgbClr val="FFFFFF"/>
        </a:solidFill>
      </xdr:grpSpPr>
      <xdr:sp>
        <xdr:nvSpPr>
          <xdr:cNvPr id="2" name="Text Box 9"/>
          <xdr:cNvSpPr txBox="1">
            <a:spLocks noChangeArrowheads="1"/>
          </xdr:cNvSpPr>
        </xdr:nvSpPr>
        <xdr:spPr>
          <a:xfrm>
            <a:off x="4461021" y="66675000"/>
            <a:ext cx="3762504" cy="6760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_______________________________________________________________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TULIO SAMUEL PÉREZ CALVO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SECRETARIO DE FINANZAS Y ADMINISTRACIÓN</a:t>
            </a:r>
          </a:p>
        </xdr:txBody>
      </xdr:sp>
      <xdr:sp>
        <xdr:nvSpPr>
          <xdr:cNvPr id="3" name="Text Box 9"/>
          <xdr:cNvSpPr txBox="1">
            <a:spLocks noChangeArrowheads="1"/>
          </xdr:cNvSpPr>
        </xdr:nvSpPr>
        <xdr:spPr>
          <a:xfrm>
            <a:off x="132118" y="66675000"/>
            <a:ext cx="3533922" cy="6760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___________________________________________________________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 EDUARDO MONTAÑO SALINAS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SUBSECRETARIO DE EGRESOS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6</xdr:col>
      <xdr:colOff>666750</xdr:colOff>
      <xdr:row>28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0" y="5657850"/>
          <a:ext cx="8067675" cy="1038225"/>
          <a:chOff x="132118" y="66675000"/>
          <a:chExt cx="8091407" cy="676089"/>
        </a:xfrm>
        <a:solidFill>
          <a:srgbClr val="FFFFFF"/>
        </a:solidFill>
      </xdr:grpSpPr>
      <xdr:sp>
        <xdr:nvSpPr>
          <xdr:cNvPr id="2" name="Text Box 9"/>
          <xdr:cNvSpPr txBox="1">
            <a:spLocks noChangeArrowheads="1"/>
          </xdr:cNvSpPr>
        </xdr:nvSpPr>
        <xdr:spPr>
          <a:xfrm>
            <a:off x="4461021" y="66675000"/>
            <a:ext cx="3762504" cy="6760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_______________________________________________________________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TULIO SAMUEL PÉREZ CALVO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SECRETARIO DE FINANZAS Y ADMINISTRACIÓN</a:t>
            </a:r>
          </a:p>
        </xdr:txBody>
      </xdr:sp>
      <xdr:sp>
        <xdr:nvSpPr>
          <xdr:cNvPr id="3" name="Text Box 9"/>
          <xdr:cNvSpPr txBox="1">
            <a:spLocks noChangeArrowheads="1"/>
          </xdr:cNvSpPr>
        </xdr:nvSpPr>
        <xdr:spPr>
          <a:xfrm>
            <a:off x="132118" y="66675000"/>
            <a:ext cx="3533922" cy="6760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___________________________________________________________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 EDUARDO MONTAÑO SALINAS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SUBSECRETARIO DE EGRESOS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6</xdr:col>
      <xdr:colOff>590550</xdr:colOff>
      <xdr:row>75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0" y="11791950"/>
          <a:ext cx="9458325" cy="1038225"/>
          <a:chOff x="132118" y="66675000"/>
          <a:chExt cx="8091407" cy="676089"/>
        </a:xfrm>
        <a:solidFill>
          <a:srgbClr val="FFFFFF"/>
        </a:solidFill>
      </xdr:grpSpPr>
      <xdr:sp>
        <xdr:nvSpPr>
          <xdr:cNvPr id="2" name="Text Box 9"/>
          <xdr:cNvSpPr txBox="1">
            <a:spLocks noChangeArrowheads="1"/>
          </xdr:cNvSpPr>
        </xdr:nvSpPr>
        <xdr:spPr>
          <a:xfrm>
            <a:off x="4461021" y="66675000"/>
            <a:ext cx="3762504" cy="6760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_______________________________________________________________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TULIO SAMUEL PÉREZ CALVO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SECRETARIO DE FINANZAS Y ADMINISTRACIÓN</a:t>
            </a:r>
          </a:p>
        </xdr:txBody>
      </xdr:sp>
      <xdr:sp>
        <xdr:nvSpPr>
          <xdr:cNvPr id="3" name="Text Box 9"/>
          <xdr:cNvSpPr txBox="1">
            <a:spLocks noChangeArrowheads="1"/>
          </xdr:cNvSpPr>
        </xdr:nvSpPr>
        <xdr:spPr>
          <a:xfrm>
            <a:off x="132118" y="66675000"/>
            <a:ext cx="3533922" cy="6760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___________________________________________________________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 EDUARDO MONTAÑO SALINAS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SUBSECRETARIO DE EGRESOS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6</xdr:col>
      <xdr:colOff>638175</xdr:colOff>
      <xdr:row>27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0" y="5734050"/>
          <a:ext cx="7743825" cy="876300"/>
          <a:chOff x="132118" y="66675000"/>
          <a:chExt cx="8091407" cy="676089"/>
        </a:xfrm>
        <a:solidFill>
          <a:srgbClr val="FFFFFF"/>
        </a:solidFill>
      </xdr:grpSpPr>
      <xdr:sp>
        <xdr:nvSpPr>
          <xdr:cNvPr id="2" name="Text Box 9"/>
          <xdr:cNvSpPr txBox="1">
            <a:spLocks noChangeArrowheads="1"/>
          </xdr:cNvSpPr>
        </xdr:nvSpPr>
        <xdr:spPr>
          <a:xfrm>
            <a:off x="4461021" y="66675000"/>
            <a:ext cx="3762504" cy="6760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_______________________________________________________________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TULIO SAMUEL PÉREZ CALVO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SECRETARIO DE FINANZAS Y ADMINISTRACIÓN</a:t>
            </a:r>
          </a:p>
        </xdr:txBody>
      </xdr:sp>
      <xdr:sp>
        <xdr:nvSpPr>
          <xdr:cNvPr id="3" name="Text Box 9"/>
          <xdr:cNvSpPr txBox="1">
            <a:spLocks noChangeArrowheads="1"/>
          </xdr:cNvSpPr>
        </xdr:nvSpPr>
        <xdr:spPr>
          <a:xfrm>
            <a:off x="132118" y="66675000"/>
            <a:ext cx="3533922" cy="6760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___________________________________________________________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 EDUARDO MONTAÑO SALINAS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SUBSECRETARIO DE EGRESOS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86</xdr:row>
      <xdr:rowOff>0</xdr:rowOff>
    </xdr:from>
    <xdr:to>
      <xdr:col>6</xdr:col>
      <xdr:colOff>533400</xdr:colOff>
      <xdr:row>92</xdr:row>
      <xdr:rowOff>0</xdr:rowOff>
    </xdr:to>
    <xdr:grpSp>
      <xdr:nvGrpSpPr>
        <xdr:cNvPr id="1" name="Grupo 4"/>
        <xdr:cNvGrpSpPr>
          <a:grpSpLocks/>
        </xdr:cNvGrpSpPr>
      </xdr:nvGrpSpPr>
      <xdr:grpSpPr>
        <a:xfrm>
          <a:off x="0" y="16983075"/>
          <a:ext cx="7829550" cy="1057275"/>
          <a:chOff x="132118" y="66675000"/>
          <a:chExt cx="8091407" cy="676089"/>
        </a:xfrm>
        <a:solidFill>
          <a:srgbClr val="FFFFFF"/>
        </a:solidFill>
      </xdr:grpSpPr>
      <xdr:sp>
        <xdr:nvSpPr>
          <xdr:cNvPr id="2" name="Text Box 9"/>
          <xdr:cNvSpPr txBox="1">
            <a:spLocks noChangeArrowheads="1"/>
          </xdr:cNvSpPr>
        </xdr:nvSpPr>
        <xdr:spPr>
          <a:xfrm>
            <a:off x="4461021" y="66675000"/>
            <a:ext cx="3762504" cy="6760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________________________________________________________________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TULIO SAMUEL PÉREZ CALVO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SECRETARIO DE FINANZAS Y ADMINISTRACIÓN</a:t>
            </a:r>
          </a:p>
        </xdr:txBody>
      </xdr:sp>
      <xdr:sp>
        <xdr:nvSpPr>
          <xdr:cNvPr id="3" name="Text Box 9"/>
          <xdr:cNvSpPr txBox="1">
            <a:spLocks noChangeArrowheads="1"/>
          </xdr:cNvSpPr>
        </xdr:nvSpPr>
        <xdr:spPr>
          <a:xfrm>
            <a:off x="132118" y="66675000"/>
            <a:ext cx="3533922" cy="6760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____________________________________________________________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 EDUARDO MONTAÑO SALINAS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SUBSECRETARIO DE EGRESOS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6</xdr:col>
      <xdr:colOff>628650</xdr:colOff>
      <xdr:row>57</xdr:row>
      <xdr:rowOff>66675</xdr:rowOff>
    </xdr:to>
    <xdr:grpSp>
      <xdr:nvGrpSpPr>
        <xdr:cNvPr id="1" name="Grupo 4"/>
        <xdr:cNvGrpSpPr>
          <a:grpSpLocks/>
        </xdr:cNvGrpSpPr>
      </xdr:nvGrpSpPr>
      <xdr:grpSpPr>
        <a:xfrm>
          <a:off x="0" y="9553575"/>
          <a:ext cx="8210550" cy="1038225"/>
          <a:chOff x="132118" y="66675000"/>
          <a:chExt cx="8091407" cy="676089"/>
        </a:xfrm>
        <a:solidFill>
          <a:srgbClr val="FFFFFF"/>
        </a:solidFill>
      </xdr:grpSpPr>
      <xdr:sp>
        <xdr:nvSpPr>
          <xdr:cNvPr id="2" name="Text Box 9"/>
          <xdr:cNvSpPr txBox="1">
            <a:spLocks noChangeArrowheads="1"/>
          </xdr:cNvSpPr>
        </xdr:nvSpPr>
        <xdr:spPr>
          <a:xfrm>
            <a:off x="4461021" y="66675000"/>
            <a:ext cx="3762504" cy="6760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_______________________________________________________________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TULIO SAMUEL PÉREZ CALVO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SECRETARIO DE FINANZAS Y ADMINISTRACIÓN</a:t>
            </a:r>
          </a:p>
        </xdr:txBody>
      </xdr:sp>
      <xdr:sp>
        <xdr:nvSpPr>
          <xdr:cNvPr id="3" name="Text Box 9"/>
          <xdr:cNvSpPr txBox="1">
            <a:spLocks noChangeArrowheads="1"/>
          </xdr:cNvSpPr>
        </xdr:nvSpPr>
        <xdr:spPr>
          <a:xfrm>
            <a:off x="132118" y="66675000"/>
            <a:ext cx="3533922" cy="6760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___________________________________________________________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 EDUARDO MONTAÑO SALINAS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SUBSECRETARIO DE EGRESOS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142875</xdr:rowOff>
    </xdr:from>
    <xdr:to>
      <xdr:col>1</xdr:col>
      <xdr:colOff>190500</xdr:colOff>
      <xdr:row>36</xdr:row>
      <xdr:rowOff>76200</xdr:rowOff>
    </xdr:to>
    <xdr:sp>
      <xdr:nvSpPr>
        <xdr:cNvPr id="1" name="CuadroTexto 4"/>
        <xdr:cNvSpPr txBox="1">
          <a:spLocks noChangeArrowheads="1"/>
        </xdr:cNvSpPr>
      </xdr:nvSpPr>
      <xdr:spPr>
        <a:xfrm>
          <a:off x="9525" y="5324475"/>
          <a:ext cx="251460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TULIO SAMUEL PÉREZ CALVO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DE FINANZAS Y ADMINISTRACIÓN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1114425</xdr:colOff>
      <xdr:row>29</xdr:row>
      <xdr:rowOff>161925</xdr:rowOff>
    </xdr:from>
    <xdr:to>
      <xdr:col>3</xdr:col>
      <xdr:colOff>1009650</xdr:colOff>
      <xdr:row>35</xdr:row>
      <xdr:rowOff>142875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3448050" y="5153025"/>
          <a:ext cx="273367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EDUARDO MONTAÑO SALINAS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SUBSECRETARIO DE EGRESOS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0</xdr:col>
      <xdr:colOff>2219325</xdr:colOff>
      <xdr:row>36</xdr:row>
      <xdr:rowOff>114300</xdr:rowOff>
    </xdr:to>
    <xdr:sp>
      <xdr:nvSpPr>
        <xdr:cNvPr id="1" name="CuadroTexto 4"/>
        <xdr:cNvSpPr txBox="1">
          <a:spLocks noChangeArrowheads="1"/>
        </xdr:cNvSpPr>
      </xdr:nvSpPr>
      <xdr:spPr>
        <a:xfrm>
          <a:off x="0" y="5372100"/>
          <a:ext cx="2219325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TULIO SAMUEL PÉREZ CALVO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DE FINANZAS Y ADMINISTRACIÓN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419100</xdr:colOff>
      <xdr:row>30</xdr:row>
      <xdr:rowOff>28575</xdr:rowOff>
    </xdr:from>
    <xdr:to>
      <xdr:col>2</xdr:col>
      <xdr:colOff>1371600</xdr:colOff>
      <xdr:row>35</xdr:row>
      <xdr:rowOff>190500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3171825" y="5210175"/>
          <a:ext cx="258127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EDUARDO MONTAÑO SALINAS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SUBSECRETARIO DE EGRESOS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carteno\Desktop\CONTROL%20DE%20INGRESOS\Control%20de%20Ingresos\1Movimientos%202020\1-Cuenta%20Publica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2013"/>
      <sheetName val="2014"/>
      <sheetName val="2015"/>
      <sheetName val="2016"/>
      <sheetName val="2017"/>
      <sheetName val="2018"/>
      <sheetName val="2019"/>
      <sheetName val="Ing. Gestion (O)"/>
      <sheetName val="Ing.Gestion"/>
      <sheetName val="Flujo"/>
      <sheetName val="Ajustes"/>
      <sheetName val="Part.Fed."/>
      <sheetName val="Part.Fed.2"/>
      <sheetName val="Aportaciones"/>
      <sheetName val="Convenios"/>
      <sheetName val="Otros Ing."/>
      <sheetName val="Oblig. C. P."/>
      <sheetName val="FONE (Sep)"/>
      <sheetName val="Fassa ()"/>
      <sheetName val="Mensual"/>
      <sheetName val="A. M."/>
      <sheetName val="Avance Acum."/>
      <sheetName val="Acum.Trimestral"/>
      <sheetName val="Ppto. 2020"/>
      <sheetName val="IP-1 (1T)"/>
      <sheetName val="LDF-05 (1T)"/>
      <sheetName val="IP-1 (2T)"/>
      <sheetName val="LDF-05 (2T)"/>
      <sheetName val="IP-3 (1er. Sem.)"/>
      <sheetName val="IP-3 (1er. Sem. Fed.)"/>
      <sheetName val="IP-1 (3T)"/>
      <sheetName val="LDF-05 (3T)"/>
      <sheetName val="IP-1 (4T)"/>
      <sheetName val="LDF-05 (4T)"/>
      <sheetName val="Ppto. 2019"/>
      <sheetName val="Avance Acum.2"/>
      <sheetName val="LDF-04"/>
      <sheetName val="LDF-10 (1Sem.)"/>
      <sheetName val="IP-3 (Ene-Dic)"/>
      <sheetName val="IP-3 (Ene-Dic)2"/>
      <sheetName val="LDF-10"/>
      <sheetName val="IC-2"/>
    </sheetNames>
    <sheetDataSet>
      <sheetData sheetId="9">
        <row r="13">
          <cell r="O13">
            <v>783598697.34</v>
          </cell>
        </row>
        <row r="35">
          <cell r="O35">
            <v>223648565.27</v>
          </cell>
        </row>
        <row r="66">
          <cell r="O66">
            <v>9045836.469999999</v>
          </cell>
        </row>
        <row r="79">
          <cell r="O79">
            <v>3632236.1200000006</v>
          </cell>
        </row>
      </sheetData>
      <sheetData sheetId="13">
        <row r="17">
          <cell r="AQ17">
            <v>11805725643</v>
          </cell>
        </row>
        <row r="20">
          <cell r="AQ20">
            <v>473188679</v>
          </cell>
        </row>
        <row r="23">
          <cell r="AQ23">
            <v>161884545.27</v>
          </cell>
        </row>
        <row r="24">
          <cell r="AQ24">
            <v>499116772.74</v>
          </cell>
        </row>
        <row r="25">
          <cell r="AQ25">
            <v>342284145.87</v>
          </cell>
        </row>
        <row r="26">
          <cell r="AQ26">
            <v>278847073.7</v>
          </cell>
        </row>
        <row r="27">
          <cell r="AQ27">
            <v>1440056586.51</v>
          </cell>
        </row>
        <row r="29">
          <cell r="AQ29">
            <v>17523169.48</v>
          </cell>
        </row>
        <row r="30">
          <cell r="AQ30">
            <v>42055836</v>
          </cell>
        </row>
        <row r="31">
          <cell r="AQ31">
            <v>17750740.38</v>
          </cell>
        </row>
        <row r="32">
          <cell r="AQ32">
            <v>109227192.44</v>
          </cell>
        </row>
      </sheetData>
      <sheetData sheetId="14">
        <row r="15">
          <cell r="AQ15">
            <v>28356767453.75</v>
          </cell>
        </row>
      </sheetData>
      <sheetData sheetId="15">
        <row r="16">
          <cell r="AQ16">
            <v>7747122118.480001</v>
          </cell>
        </row>
      </sheetData>
      <sheetData sheetId="16">
        <row r="13">
          <cell r="AQ13">
            <v>4982393.88</v>
          </cell>
        </row>
      </sheetData>
      <sheetData sheetId="17">
        <row r="79">
          <cell r="B79">
            <v>150000000</v>
          </cell>
        </row>
      </sheetData>
      <sheetData sheetId="25">
        <row r="15">
          <cell r="C15">
            <v>1299656.529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452225.156</v>
          </cell>
        </row>
        <row r="19">
          <cell r="C19">
            <v>34275.697</v>
          </cell>
        </row>
        <row r="20">
          <cell r="C20" t="e">
            <v>#REF!</v>
          </cell>
        </row>
        <row r="21">
          <cell r="C21" t="e">
            <v>#REF!</v>
          </cell>
        </row>
        <row r="22">
          <cell r="C22">
            <v>11911.73</v>
          </cell>
        </row>
        <row r="25">
          <cell r="C25">
            <v>0</v>
          </cell>
        </row>
        <row r="27">
          <cell r="C27">
            <v>16648845.951</v>
          </cell>
        </row>
        <row r="28">
          <cell r="C28">
            <v>692835.569</v>
          </cell>
        </row>
        <row r="29">
          <cell r="C29">
            <v>708698.93</v>
          </cell>
        </row>
        <row r="30">
          <cell r="C30">
            <v>619636.213</v>
          </cell>
        </row>
        <row r="31">
          <cell r="C31">
            <v>334465.723</v>
          </cell>
        </row>
        <row r="32">
          <cell r="C32">
            <v>435029.469</v>
          </cell>
        </row>
        <row r="33">
          <cell r="C33">
            <v>1423515.834</v>
          </cell>
        </row>
        <row r="35">
          <cell r="C35">
            <v>23362.792</v>
          </cell>
        </row>
        <row r="36">
          <cell r="C36">
            <v>91234.705</v>
          </cell>
        </row>
        <row r="37">
          <cell r="C37">
            <v>22113.869</v>
          </cell>
        </row>
        <row r="38">
          <cell r="C38">
            <v>503498.354</v>
          </cell>
        </row>
        <row r="39">
          <cell r="C39">
            <v>36476962.719</v>
          </cell>
        </row>
        <row r="40">
          <cell r="C40">
            <v>2027801.198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6:L86"/>
  <sheetViews>
    <sheetView showGridLines="0" tabSelected="1" zoomScaleSheetLayoutView="100" zoomScalePageLayoutView="60" workbookViewId="0" topLeftCell="A1">
      <selection activeCell="C17" sqref="C17"/>
    </sheetView>
  </sheetViews>
  <sheetFormatPr defaultColWidth="11.57421875" defaultRowHeight="15"/>
  <cols>
    <col min="1" max="1" width="4.28125" style="3" customWidth="1"/>
    <col min="2" max="2" width="52.421875" style="3" customWidth="1"/>
    <col min="3" max="3" width="19.140625" style="3" customWidth="1"/>
    <col min="4" max="4" width="15.421875" style="3" customWidth="1"/>
    <col min="5" max="5" width="14.7109375" style="3" customWidth="1"/>
    <col min="6" max="7" width="15.7109375" style="3" customWidth="1"/>
    <col min="8" max="8" width="18.421875" style="3" customWidth="1"/>
    <col min="9" max="9" width="23.140625" style="3" bestFit="1" customWidth="1"/>
    <col min="10" max="16384" width="11.421875" style="3" customWidth="1"/>
  </cols>
  <sheetData>
    <row r="6" spans="1:8" ht="16.5" customHeight="1" thickBot="1">
      <c r="A6" s="1"/>
      <c r="B6" s="1"/>
      <c r="C6" s="1"/>
      <c r="D6" s="1"/>
      <c r="E6" s="1"/>
      <c r="F6" s="1"/>
      <c r="G6" s="1"/>
      <c r="H6" s="2" t="s">
        <v>0</v>
      </c>
    </row>
    <row r="7" spans="1:8" ht="15">
      <c r="A7" s="104" t="s">
        <v>1</v>
      </c>
      <c r="B7" s="105"/>
      <c r="C7" s="105"/>
      <c r="D7" s="105"/>
      <c r="E7" s="105"/>
      <c r="F7" s="105"/>
      <c r="G7" s="105"/>
      <c r="H7" s="106"/>
    </row>
    <row r="8" spans="1:8" ht="15">
      <c r="A8" s="107" t="s">
        <v>2</v>
      </c>
      <c r="B8" s="108"/>
      <c r="C8" s="108"/>
      <c r="D8" s="108"/>
      <c r="E8" s="108"/>
      <c r="F8" s="108"/>
      <c r="G8" s="108"/>
      <c r="H8" s="109"/>
    </row>
    <row r="9" spans="1:8" ht="15.75" thickBot="1">
      <c r="A9" s="110" t="s">
        <v>3</v>
      </c>
      <c r="B9" s="111"/>
      <c r="C9" s="111"/>
      <c r="D9" s="111"/>
      <c r="E9" s="111"/>
      <c r="F9" s="111"/>
      <c r="G9" s="111"/>
      <c r="H9" s="112"/>
    </row>
    <row r="10" spans="1:8" ht="15.75" thickBot="1">
      <c r="A10" s="4"/>
      <c r="B10" s="4"/>
      <c r="C10" s="58" t="s">
        <v>4</v>
      </c>
      <c r="D10" s="58"/>
      <c r="E10" s="58"/>
      <c r="F10" s="58"/>
      <c r="G10" s="58"/>
      <c r="H10" s="58"/>
    </row>
    <row r="11" spans="1:8" ht="16.5" customHeight="1">
      <c r="A11" s="91" t="s">
        <v>5</v>
      </c>
      <c r="B11" s="92"/>
      <c r="C11" s="93" t="s">
        <v>6</v>
      </c>
      <c r="D11" s="93"/>
      <c r="E11" s="93"/>
      <c r="F11" s="93"/>
      <c r="G11" s="93"/>
      <c r="H11" s="94" t="s">
        <v>7</v>
      </c>
    </row>
    <row r="12" spans="1:8" ht="15" customHeight="1">
      <c r="A12" s="95"/>
      <c r="B12" s="96"/>
      <c r="C12" s="97" t="s">
        <v>8</v>
      </c>
      <c r="D12" s="98" t="s">
        <v>9</v>
      </c>
      <c r="E12" s="97" t="s">
        <v>10</v>
      </c>
      <c r="F12" s="97" t="s">
        <v>11</v>
      </c>
      <c r="G12" s="97" t="s">
        <v>12</v>
      </c>
      <c r="H12" s="99"/>
    </row>
    <row r="13" spans="1:8" ht="15" customHeight="1">
      <c r="A13" s="95"/>
      <c r="B13" s="96"/>
      <c r="C13" s="97"/>
      <c r="D13" s="98"/>
      <c r="E13" s="97"/>
      <c r="F13" s="97"/>
      <c r="G13" s="97"/>
      <c r="H13" s="99"/>
    </row>
    <row r="14" spans="1:8" ht="17.25" customHeight="1" thickBot="1">
      <c r="A14" s="100"/>
      <c r="B14" s="101"/>
      <c r="C14" s="102" t="s">
        <v>13</v>
      </c>
      <c r="D14" s="102" t="s">
        <v>14</v>
      </c>
      <c r="E14" s="102" t="s">
        <v>15</v>
      </c>
      <c r="F14" s="102" t="s">
        <v>16</v>
      </c>
      <c r="G14" s="102" t="s">
        <v>17</v>
      </c>
      <c r="H14" s="103" t="s">
        <v>18</v>
      </c>
    </row>
    <row r="15" spans="1:9" ht="15">
      <c r="A15" s="59" t="s">
        <v>19</v>
      </c>
      <c r="B15" s="60"/>
      <c r="C15" s="5">
        <f>+'[1]IP-1 (1T)'!C15</f>
        <v>1299656.529</v>
      </c>
      <c r="D15" s="5">
        <v>0</v>
      </c>
      <c r="E15" s="5">
        <f aca="true" t="shared" si="0" ref="E15:E25">+D15+C15</f>
        <v>1299656.529</v>
      </c>
      <c r="F15" s="5">
        <f>+'[1]Ing.Gestion'!O13/1000</f>
        <v>783598.6973400001</v>
      </c>
      <c r="G15" s="6">
        <f aca="true" t="shared" si="1" ref="G15:G25">+F15</f>
        <v>783598.6973400001</v>
      </c>
      <c r="H15" s="7">
        <f>+G15-C15</f>
        <v>-516057.83166</v>
      </c>
      <c r="I15" s="8"/>
    </row>
    <row r="16" spans="1:8" ht="15">
      <c r="A16" s="61" t="s">
        <v>20</v>
      </c>
      <c r="B16" s="62"/>
      <c r="C16" s="9">
        <f>+'[1]IP-1 (1T)'!C16</f>
        <v>0</v>
      </c>
      <c r="D16" s="9">
        <v>0</v>
      </c>
      <c r="E16" s="9">
        <f t="shared" si="0"/>
        <v>0</v>
      </c>
      <c r="F16" s="9">
        <v>0</v>
      </c>
      <c r="G16" s="10">
        <f t="shared" si="1"/>
        <v>0</v>
      </c>
      <c r="H16" s="11">
        <f aca="true" t="shared" si="2" ref="H16:H43">+G16-C16</f>
        <v>0</v>
      </c>
    </row>
    <row r="17" spans="1:8" ht="15">
      <c r="A17" s="61" t="s">
        <v>21</v>
      </c>
      <c r="B17" s="62"/>
      <c r="C17" s="9">
        <f>+'[1]IP-1 (1T)'!C17</f>
        <v>0</v>
      </c>
      <c r="D17" s="9">
        <v>0</v>
      </c>
      <c r="E17" s="9">
        <f t="shared" si="0"/>
        <v>0</v>
      </c>
      <c r="F17" s="9">
        <v>0</v>
      </c>
      <c r="G17" s="10">
        <f t="shared" si="1"/>
        <v>0</v>
      </c>
      <c r="H17" s="11">
        <f t="shared" si="2"/>
        <v>0</v>
      </c>
    </row>
    <row r="18" spans="1:8" ht="15">
      <c r="A18" s="61" t="s">
        <v>22</v>
      </c>
      <c r="B18" s="62"/>
      <c r="C18" s="12">
        <f>+'[1]IP-1 (1T)'!C18</f>
        <v>452225.156</v>
      </c>
      <c r="D18" s="12">
        <v>0</v>
      </c>
      <c r="E18" s="12">
        <f t="shared" si="0"/>
        <v>452225.156</v>
      </c>
      <c r="F18" s="12">
        <f>+'[1]Ing.Gestion'!O35/1000</f>
        <v>223648.56527000002</v>
      </c>
      <c r="G18" s="13">
        <f t="shared" si="1"/>
        <v>223648.56527000002</v>
      </c>
      <c r="H18" s="14">
        <f t="shared" si="2"/>
        <v>-228576.59073</v>
      </c>
    </row>
    <row r="19" spans="1:8" ht="15">
      <c r="A19" s="61" t="s">
        <v>23</v>
      </c>
      <c r="B19" s="62"/>
      <c r="C19" s="12">
        <f>+'[1]IP-1 (1T)'!C19</f>
        <v>34275.697</v>
      </c>
      <c r="D19" s="12">
        <v>0</v>
      </c>
      <c r="E19" s="12">
        <f t="shared" si="0"/>
        <v>34275.697</v>
      </c>
      <c r="F19" s="12">
        <f>+'[1]Ing.Gestion'!O66/1000</f>
        <v>9045.836469999998</v>
      </c>
      <c r="G19" s="13">
        <f t="shared" si="1"/>
        <v>9045.836469999998</v>
      </c>
      <c r="H19" s="14">
        <f t="shared" si="2"/>
        <v>-25229.86053</v>
      </c>
    </row>
    <row r="20" spans="1:8" ht="15" hidden="1">
      <c r="A20" s="15"/>
      <c r="B20" s="16" t="s">
        <v>24</v>
      </c>
      <c r="C20" s="9" t="e">
        <f>+'[1]IP-1 (1T)'!C20</f>
        <v>#REF!</v>
      </c>
      <c r="D20" s="9" t="e">
        <f aca="true" t="shared" si="3" ref="D20:D25">+F20-C20</f>
        <v>#REF!</v>
      </c>
      <c r="E20" s="9" t="e">
        <f t="shared" si="0"/>
        <v>#REF!</v>
      </c>
      <c r="F20" s="9" t="e">
        <f>+F19-F21</f>
        <v>#REF!</v>
      </c>
      <c r="G20" s="10" t="e">
        <f t="shared" si="1"/>
        <v>#REF!</v>
      </c>
      <c r="H20" s="11" t="e">
        <f t="shared" si="2"/>
        <v>#REF!</v>
      </c>
    </row>
    <row r="21" spans="1:8" ht="15" hidden="1">
      <c r="A21" s="15"/>
      <c r="B21" s="16" t="s">
        <v>25</v>
      </c>
      <c r="C21" s="9" t="e">
        <f>+'[1]IP-1 (1T)'!C21</f>
        <v>#REF!</v>
      </c>
      <c r="D21" s="9" t="e">
        <f t="shared" si="3"/>
        <v>#REF!</v>
      </c>
      <c r="E21" s="9" t="e">
        <f t="shared" si="0"/>
        <v>#REF!</v>
      </c>
      <c r="F21" s="9" t="e">
        <f>+#REF!/1000</f>
        <v>#REF!</v>
      </c>
      <c r="G21" s="10" t="e">
        <f t="shared" si="1"/>
        <v>#REF!</v>
      </c>
      <c r="H21" s="11" t="e">
        <f t="shared" si="2"/>
        <v>#REF!</v>
      </c>
    </row>
    <row r="22" spans="1:8" ht="15">
      <c r="A22" s="61" t="s">
        <v>26</v>
      </c>
      <c r="B22" s="62"/>
      <c r="C22" s="12">
        <f>+'[1]IP-1 (1T)'!C22</f>
        <v>11911.73</v>
      </c>
      <c r="D22" s="12">
        <v>0</v>
      </c>
      <c r="E22" s="12">
        <f t="shared" si="0"/>
        <v>11911.73</v>
      </c>
      <c r="F22" s="12">
        <f>+'[1]Ing.Gestion'!O79/1000</f>
        <v>3632.2361200000005</v>
      </c>
      <c r="G22" s="13">
        <f t="shared" si="1"/>
        <v>3632.2361200000005</v>
      </c>
      <c r="H22" s="14">
        <f t="shared" si="2"/>
        <v>-8279.493879999998</v>
      </c>
    </row>
    <row r="23" spans="1:8" ht="15" hidden="1">
      <c r="A23" s="17"/>
      <c r="B23" s="16" t="s">
        <v>24</v>
      </c>
      <c r="C23" s="9">
        <f>+'[1]IP-1 (1T)'!C23</f>
        <v>0</v>
      </c>
      <c r="D23" s="9">
        <f t="shared" si="3"/>
        <v>0</v>
      </c>
      <c r="E23" s="9">
        <f t="shared" si="0"/>
        <v>0</v>
      </c>
      <c r="F23" s="9"/>
      <c r="G23" s="10">
        <f t="shared" si="1"/>
        <v>0</v>
      </c>
      <c r="H23" s="11">
        <f t="shared" si="2"/>
        <v>0</v>
      </c>
    </row>
    <row r="24" spans="1:8" ht="15" hidden="1">
      <c r="A24" s="17"/>
      <c r="B24" s="16" t="s">
        <v>25</v>
      </c>
      <c r="C24" s="9">
        <f>+'[1]IP-1 (1T)'!C24</f>
        <v>0</v>
      </c>
      <c r="D24" s="9">
        <f t="shared" si="3"/>
        <v>0</v>
      </c>
      <c r="E24" s="9">
        <f t="shared" si="0"/>
        <v>0</v>
      </c>
      <c r="F24" s="9"/>
      <c r="G24" s="10">
        <f t="shared" si="1"/>
        <v>0</v>
      </c>
      <c r="H24" s="11">
        <f t="shared" si="2"/>
        <v>0</v>
      </c>
    </row>
    <row r="25" spans="1:8" ht="15">
      <c r="A25" s="61" t="s">
        <v>27</v>
      </c>
      <c r="B25" s="63"/>
      <c r="C25" s="9">
        <f>+'[1]IP-1 (1T)'!C25</f>
        <v>0</v>
      </c>
      <c r="D25" s="9">
        <f t="shared" si="3"/>
        <v>0</v>
      </c>
      <c r="E25" s="9">
        <f t="shared" si="0"/>
        <v>0</v>
      </c>
      <c r="F25" s="9">
        <v>0</v>
      </c>
      <c r="G25" s="10">
        <f t="shared" si="1"/>
        <v>0</v>
      </c>
      <c r="H25" s="11">
        <f t="shared" si="2"/>
        <v>0</v>
      </c>
    </row>
    <row r="26" spans="1:9" ht="15">
      <c r="A26" s="61" t="s">
        <v>28</v>
      </c>
      <c r="B26" s="62"/>
      <c r="C26" s="12">
        <f>SUM(C27:C34)</f>
        <v>21503237.408999998</v>
      </c>
      <c r="D26" s="12">
        <f>SUM(D27:D34)</f>
        <v>16540.75251000002</v>
      </c>
      <c r="E26" s="12">
        <f>SUM(E27:E34)</f>
        <v>21519778.16151</v>
      </c>
      <c r="F26" s="12">
        <f>SUM(F27:F34)</f>
        <v>15187660.38439</v>
      </c>
      <c r="G26" s="12">
        <f>SUM(G27:G34)</f>
        <v>15187660.38439</v>
      </c>
      <c r="H26" s="14">
        <f t="shared" si="2"/>
        <v>-6315577.024609998</v>
      </c>
      <c r="I26" s="19"/>
    </row>
    <row r="27" spans="1:9" ht="15">
      <c r="A27" s="17"/>
      <c r="B27" s="20" t="s">
        <v>29</v>
      </c>
      <c r="C27" s="9">
        <f>+'[1]IP-1 (1T)'!C27</f>
        <v>16648845.951</v>
      </c>
      <c r="D27" s="9">
        <v>0</v>
      </c>
      <c r="E27" s="9">
        <f aca="true" t="shared" si="4" ref="E27:E33">+D27+C27</f>
        <v>16648845.951</v>
      </c>
      <c r="F27" s="9">
        <f>+'[1]Part.Fed.2'!AQ17/1000</f>
        <v>11805725.643</v>
      </c>
      <c r="G27" s="10">
        <f aca="true" t="shared" si="5" ref="G27:G33">+F27</f>
        <v>11805725.643</v>
      </c>
      <c r="H27" s="11">
        <f t="shared" si="2"/>
        <v>-4843120.308</v>
      </c>
      <c r="I27" s="8"/>
    </row>
    <row r="28" spans="1:8" ht="15">
      <c r="A28" s="17"/>
      <c r="B28" s="20" t="s">
        <v>30</v>
      </c>
      <c r="C28" s="9">
        <f>+'[1]IP-1 (1T)'!C28</f>
        <v>692835.569</v>
      </c>
      <c r="D28" s="9">
        <v>0</v>
      </c>
      <c r="E28" s="9">
        <f t="shared" si="4"/>
        <v>692835.569</v>
      </c>
      <c r="F28" s="9">
        <f>+'[1]Part.Fed.2'!AQ20/1000</f>
        <v>473188.679</v>
      </c>
      <c r="G28" s="10">
        <f t="shared" si="5"/>
        <v>473188.679</v>
      </c>
      <c r="H28" s="11">
        <f t="shared" si="2"/>
        <v>-219646.89</v>
      </c>
    </row>
    <row r="29" spans="1:8" ht="15">
      <c r="A29" s="17"/>
      <c r="B29" s="20" t="s">
        <v>31</v>
      </c>
      <c r="C29" s="9">
        <f>+'[1]IP-1 (1T)'!C29</f>
        <v>708698.93</v>
      </c>
      <c r="D29" s="9">
        <v>0</v>
      </c>
      <c r="E29" s="9">
        <f t="shared" si="4"/>
        <v>708698.93</v>
      </c>
      <c r="F29" s="9">
        <f>+'[1]Part.Fed.2'!AQ24/1000</f>
        <v>499116.77274</v>
      </c>
      <c r="G29" s="10">
        <f t="shared" si="5"/>
        <v>499116.77274</v>
      </c>
      <c r="H29" s="11">
        <f t="shared" si="2"/>
        <v>-209582.15726000007</v>
      </c>
    </row>
    <row r="30" spans="1:8" ht="15">
      <c r="A30" s="17"/>
      <c r="B30" s="20" t="s">
        <v>32</v>
      </c>
      <c r="C30" s="9">
        <f>+'[1]IP-1 (1T)'!C30</f>
        <v>619636.213</v>
      </c>
      <c r="D30" s="9">
        <v>0</v>
      </c>
      <c r="E30" s="9">
        <f t="shared" si="4"/>
        <v>619636.213</v>
      </c>
      <c r="F30" s="9">
        <f>+'[1]Part.Fed.2'!AQ25/1000</f>
        <v>342284.14587</v>
      </c>
      <c r="G30" s="10">
        <f t="shared" si="5"/>
        <v>342284.14587</v>
      </c>
      <c r="H30" s="11">
        <f t="shared" si="2"/>
        <v>-277352.06713</v>
      </c>
    </row>
    <row r="31" spans="1:8" ht="15">
      <c r="A31" s="17"/>
      <c r="B31" s="20" t="s">
        <v>33</v>
      </c>
      <c r="C31" s="9">
        <f>+'[1]IP-1 (1T)'!C31</f>
        <v>334465.723</v>
      </c>
      <c r="D31" s="9">
        <v>0</v>
      </c>
      <c r="E31" s="9">
        <f t="shared" si="4"/>
        <v>334465.723</v>
      </c>
      <c r="F31" s="9">
        <f>+'[1]Part.Fed.2'!AQ23/1000</f>
        <v>161884.54527</v>
      </c>
      <c r="G31" s="10">
        <f t="shared" si="5"/>
        <v>161884.54527</v>
      </c>
      <c r="H31" s="11">
        <f t="shared" si="2"/>
        <v>-172581.17773</v>
      </c>
    </row>
    <row r="32" spans="1:8" ht="15">
      <c r="A32" s="17"/>
      <c r="B32" s="20" t="s">
        <v>34</v>
      </c>
      <c r="C32" s="9">
        <f>+'[1]IP-1 (1T)'!C32</f>
        <v>435029.469</v>
      </c>
      <c r="D32" s="9">
        <v>0</v>
      </c>
      <c r="E32" s="9">
        <f t="shared" si="4"/>
        <v>435029.469</v>
      </c>
      <c r="F32" s="9">
        <f>+'[1]Part.Fed.2'!AQ26/1000</f>
        <v>278847.0737</v>
      </c>
      <c r="G32" s="10">
        <f t="shared" si="5"/>
        <v>278847.0737</v>
      </c>
      <c r="H32" s="11">
        <f t="shared" si="2"/>
        <v>-156182.39529999997</v>
      </c>
    </row>
    <row r="33" spans="1:8" ht="15">
      <c r="A33" s="17"/>
      <c r="B33" s="20" t="s">
        <v>35</v>
      </c>
      <c r="C33" s="9">
        <f>+'[1]IP-1 (1T)'!C33</f>
        <v>1423515.834</v>
      </c>
      <c r="D33" s="9">
        <f>+F33-C33</f>
        <v>16540.75251000002</v>
      </c>
      <c r="E33" s="9">
        <f t="shared" si="4"/>
        <v>1440056.58651</v>
      </c>
      <c r="F33" s="9">
        <f>+'[1]Part.Fed.2'!AQ27/1000</f>
        <v>1440056.58651</v>
      </c>
      <c r="G33" s="10">
        <f t="shared" si="5"/>
        <v>1440056.58651</v>
      </c>
      <c r="H33" s="11">
        <f t="shared" si="2"/>
        <v>16540.75251000002</v>
      </c>
    </row>
    <row r="34" spans="1:8" ht="15">
      <c r="A34" s="17"/>
      <c r="B34" s="20" t="s">
        <v>36</v>
      </c>
      <c r="C34" s="21">
        <f>SUM(C35:C38)</f>
        <v>640209.72</v>
      </c>
      <c r="D34" s="21">
        <f>SUM(D35:D38)</f>
        <v>0</v>
      </c>
      <c r="E34" s="21">
        <f>SUM(E35:E38)</f>
        <v>640209.72</v>
      </c>
      <c r="F34" s="21">
        <f>SUM(F35:F38)</f>
        <v>186556.9383</v>
      </c>
      <c r="G34" s="21">
        <f>SUM(G35:G38)</f>
        <v>186556.9383</v>
      </c>
      <c r="H34" s="22">
        <f t="shared" si="2"/>
        <v>-453652.78169999993</v>
      </c>
    </row>
    <row r="35" spans="1:8" ht="15">
      <c r="A35" s="17"/>
      <c r="B35" s="23" t="s">
        <v>37</v>
      </c>
      <c r="C35" s="9">
        <f>+'[1]IP-1 (1T)'!C35</f>
        <v>23362.792</v>
      </c>
      <c r="D35" s="9">
        <v>0</v>
      </c>
      <c r="E35" s="9">
        <f aca="true" t="shared" si="6" ref="E35:E40">+D35+C35</f>
        <v>23362.792</v>
      </c>
      <c r="F35" s="9">
        <f>+'[1]Part.Fed.2'!AQ29/1000</f>
        <v>17523.16948</v>
      </c>
      <c r="G35" s="10">
        <f aca="true" t="shared" si="7" ref="G35:G43">+F35</f>
        <v>17523.16948</v>
      </c>
      <c r="H35" s="11">
        <f t="shared" si="2"/>
        <v>-5839.622520000001</v>
      </c>
    </row>
    <row r="36" spans="1:8" ht="15">
      <c r="A36" s="17"/>
      <c r="B36" s="23" t="s">
        <v>38</v>
      </c>
      <c r="C36" s="9">
        <f>+'[1]IP-1 (1T)'!C36</f>
        <v>91234.705</v>
      </c>
      <c r="D36" s="9">
        <v>0</v>
      </c>
      <c r="E36" s="9">
        <f t="shared" si="6"/>
        <v>91234.705</v>
      </c>
      <c r="F36" s="9">
        <f>+'[1]Part.Fed.2'!AQ30/1000</f>
        <v>42055.836</v>
      </c>
      <c r="G36" s="10">
        <f t="shared" si="7"/>
        <v>42055.836</v>
      </c>
      <c r="H36" s="11">
        <f t="shared" si="2"/>
        <v>-49178.869</v>
      </c>
    </row>
    <row r="37" spans="1:8" ht="15">
      <c r="A37" s="17"/>
      <c r="B37" s="23" t="s">
        <v>39</v>
      </c>
      <c r="C37" s="9">
        <f>+'[1]IP-1 (1T)'!C37</f>
        <v>22113.869</v>
      </c>
      <c r="D37" s="9">
        <v>0</v>
      </c>
      <c r="E37" s="9">
        <f t="shared" si="6"/>
        <v>22113.869</v>
      </c>
      <c r="F37" s="9">
        <f>+'[1]Part.Fed.2'!AQ31/1000</f>
        <v>17750.74038</v>
      </c>
      <c r="G37" s="10">
        <f t="shared" si="7"/>
        <v>17750.74038</v>
      </c>
      <c r="H37" s="11">
        <f t="shared" si="2"/>
        <v>-4363.1286199999995</v>
      </c>
    </row>
    <row r="38" spans="1:8" ht="15">
      <c r="A38" s="17"/>
      <c r="B38" s="23" t="s">
        <v>40</v>
      </c>
      <c r="C38" s="9">
        <f>+'[1]IP-1 (1T)'!C38</f>
        <v>503498.354</v>
      </c>
      <c r="D38" s="9">
        <v>0</v>
      </c>
      <c r="E38" s="9">
        <f t="shared" si="6"/>
        <v>503498.354</v>
      </c>
      <c r="F38" s="9">
        <f>+'[1]Part.Fed.2'!AQ32/1000</f>
        <v>109227.19244</v>
      </c>
      <c r="G38" s="10">
        <f t="shared" si="7"/>
        <v>109227.19244</v>
      </c>
      <c r="H38" s="11">
        <f t="shared" si="2"/>
        <v>-394271.16156</v>
      </c>
    </row>
    <row r="39" spans="1:8" ht="15">
      <c r="A39" s="61" t="s">
        <v>41</v>
      </c>
      <c r="B39" s="62"/>
      <c r="C39" s="12">
        <f>+'[1]IP-1 (1T)'!C39</f>
        <v>36476962.719</v>
      </c>
      <c r="D39" s="12">
        <v>0</v>
      </c>
      <c r="E39" s="12">
        <f t="shared" si="6"/>
        <v>36476962.719</v>
      </c>
      <c r="F39" s="12">
        <f>+'[1]Aportaciones'!AQ15/1000</f>
        <v>28356767.45375</v>
      </c>
      <c r="G39" s="13">
        <f t="shared" si="7"/>
        <v>28356767.45375</v>
      </c>
      <c r="H39" s="14">
        <f t="shared" si="2"/>
        <v>-8120195.265249997</v>
      </c>
    </row>
    <row r="40" spans="1:9" ht="15">
      <c r="A40" s="61" t="s">
        <v>42</v>
      </c>
      <c r="B40" s="62"/>
      <c r="C40" s="12">
        <f>+'[1]IP-1 (1T)'!C40</f>
        <v>2027801.198</v>
      </c>
      <c r="D40" s="12">
        <f>+F40-C40</f>
        <v>5719320.920480002</v>
      </c>
      <c r="E40" s="12">
        <f t="shared" si="6"/>
        <v>7747122.118480002</v>
      </c>
      <c r="F40" s="12">
        <f>+'[1]Convenios'!AQ16/1000</f>
        <v>7747122.118480002</v>
      </c>
      <c r="G40" s="13">
        <f t="shared" si="7"/>
        <v>7747122.118480002</v>
      </c>
      <c r="H40" s="14">
        <f t="shared" si="2"/>
        <v>5719320.920480002</v>
      </c>
      <c r="I40" s="24"/>
    </row>
    <row r="41" spans="1:8" ht="15">
      <c r="A41" s="64" t="s">
        <v>43</v>
      </c>
      <c r="B41" s="65"/>
      <c r="C41" s="12">
        <f aca="true" t="shared" si="8" ref="C41:H41">+C42</f>
        <v>0</v>
      </c>
      <c r="D41" s="12">
        <f t="shared" si="8"/>
        <v>4982.39388</v>
      </c>
      <c r="E41" s="12">
        <f t="shared" si="8"/>
        <v>4982.39388</v>
      </c>
      <c r="F41" s="12">
        <f t="shared" si="8"/>
        <v>4982.39388</v>
      </c>
      <c r="G41" s="13">
        <f t="shared" si="8"/>
        <v>4982.39388</v>
      </c>
      <c r="H41" s="14">
        <f t="shared" si="8"/>
        <v>4982.39388</v>
      </c>
    </row>
    <row r="42" spans="1:8" ht="15">
      <c r="A42" s="66" t="s">
        <v>44</v>
      </c>
      <c r="B42" s="67"/>
      <c r="C42" s="9">
        <v>0</v>
      </c>
      <c r="D42" s="9">
        <f>+F42-C42</f>
        <v>4982.39388</v>
      </c>
      <c r="E42" s="9">
        <f>+D42+C42</f>
        <v>4982.39388</v>
      </c>
      <c r="F42" s="9">
        <f>+'[1]Otros Ing.'!AQ13/1000</f>
        <v>4982.39388</v>
      </c>
      <c r="G42" s="10">
        <f t="shared" si="7"/>
        <v>4982.39388</v>
      </c>
      <c r="H42" s="11">
        <f t="shared" si="2"/>
        <v>4982.39388</v>
      </c>
    </row>
    <row r="43" spans="1:8" ht="15">
      <c r="A43" s="61" t="s">
        <v>45</v>
      </c>
      <c r="B43" s="62"/>
      <c r="C43" s="12">
        <v>0</v>
      </c>
      <c r="D43" s="12">
        <f>+F43-C43</f>
        <v>150000</v>
      </c>
      <c r="E43" s="12">
        <f>+D43+C43</f>
        <v>150000</v>
      </c>
      <c r="F43" s="12">
        <f>+'[1]Oblig. C. P.'!B79/1000</f>
        <v>150000</v>
      </c>
      <c r="G43" s="13">
        <f t="shared" si="7"/>
        <v>150000</v>
      </c>
      <c r="H43" s="14">
        <f t="shared" si="2"/>
        <v>150000</v>
      </c>
    </row>
    <row r="44" spans="1:9" ht="15">
      <c r="A44" s="68" t="s">
        <v>46</v>
      </c>
      <c r="B44" s="69"/>
      <c r="C44" s="25">
        <f aca="true" t="shared" si="9" ref="C44:H44">+C15+C18+C19+C22+C26++C39+C40+C41+C43</f>
        <v>61806070.43799999</v>
      </c>
      <c r="D44" s="25">
        <f t="shared" si="9"/>
        <v>5890844.066870002</v>
      </c>
      <c r="E44" s="25">
        <f t="shared" si="9"/>
        <v>67696914.50486998</v>
      </c>
      <c r="F44" s="25">
        <f t="shared" si="9"/>
        <v>52466457.68570001</v>
      </c>
      <c r="G44" s="25">
        <f t="shared" si="9"/>
        <v>52466457.68570001</v>
      </c>
      <c r="H44" s="26">
        <f t="shared" si="9"/>
        <v>-9339612.752299992</v>
      </c>
      <c r="I44" s="19"/>
    </row>
    <row r="45" spans="1:9" ht="15.75" thickBot="1">
      <c r="A45" s="70" t="s">
        <v>47</v>
      </c>
      <c r="B45" s="71"/>
      <c r="C45" s="71"/>
      <c r="D45" s="71"/>
      <c r="E45" s="71"/>
      <c r="F45" s="71"/>
      <c r="G45" s="72"/>
      <c r="H45" s="27">
        <f>+H44</f>
        <v>-9339612.752299992</v>
      </c>
      <c r="I45" s="28"/>
    </row>
    <row r="46" spans="1:8" ht="15.75" customHeight="1">
      <c r="A46" s="113" t="s">
        <v>48</v>
      </c>
      <c r="B46" s="114"/>
      <c r="C46" s="93" t="s">
        <v>6</v>
      </c>
      <c r="D46" s="93"/>
      <c r="E46" s="93"/>
      <c r="F46" s="93"/>
      <c r="G46" s="93"/>
      <c r="H46" s="94" t="s">
        <v>7</v>
      </c>
    </row>
    <row r="47" spans="1:8" ht="14.25" customHeight="1">
      <c r="A47" s="115"/>
      <c r="B47" s="98"/>
      <c r="C47" s="97" t="s">
        <v>8</v>
      </c>
      <c r="D47" s="98" t="s">
        <v>9</v>
      </c>
      <c r="E47" s="97" t="s">
        <v>10</v>
      </c>
      <c r="F47" s="97" t="s">
        <v>11</v>
      </c>
      <c r="G47" s="97" t="s">
        <v>12</v>
      </c>
      <c r="H47" s="99"/>
    </row>
    <row r="48" spans="1:8" ht="12.75" customHeight="1">
      <c r="A48" s="115"/>
      <c r="B48" s="98"/>
      <c r="C48" s="97"/>
      <c r="D48" s="98"/>
      <c r="E48" s="97"/>
      <c r="F48" s="97"/>
      <c r="G48" s="97"/>
      <c r="H48" s="99"/>
    </row>
    <row r="49" spans="1:8" ht="18" customHeight="1" thickBot="1">
      <c r="A49" s="116"/>
      <c r="B49" s="117"/>
      <c r="C49" s="102" t="s">
        <v>13</v>
      </c>
      <c r="D49" s="102" t="s">
        <v>14</v>
      </c>
      <c r="E49" s="102" t="s">
        <v>15</v>
      </c>
      <c r="F49" s="102" t="s">
        <v>16</v>
      </c>
      <c r="G49" s="102" t="s">
        <v>17</v>
      </c>
      <c r="H49" s="103" t="s">
        <v>18</v>
      </c>
    </row>
    <row r="50" spans="1:8" ht="15">
      <c r="A50" s="73" t="s">
        <v>49</v>
      </c>
      <c r="B50" s="74"/>
      <c r="C50" s="5">
        <f aca="true" t="shared" si="10" ref="C50:H50">+C51+C54+C55+C58+C61+C62+C64+C63</f>
        <v>61806070.43799999</v>
      </c>
      <c r="D50" s="5">
        <f t="shared" si="10"/>
        <v>5740844.066870002</v>
      </c>
      <c r="E50" s="5">
        <f t="shared" si="10"/>
        <v>67546914.50487</v>
      </c>
      <c r="F50" s="5">
        <f t="shared" si="10"/>
        <v>52316457.68570001</v>
      </c>
      <c r="G50" s="5">
        <f t="shared" si="10"/>
        <v>52316457.68570001</v>
      </c>
      <c r="H50" s="7">
        <f t="shared" si="10"/>
        <v>-9489612.752299992</v>
      </c>
    </row>
    <row r="51" spans="1:8" ht="15">
      <c r="A51" s="61" t="s">
        <v>19</v>
      </c>
      <c r="B51" s="62"/>
      <c r="C51" s="12">
        <f aca="true" t="shared" si="11" ref="C51:D58">+C15</f>
        <v>1299656.529</v>
      </c>
      <c r="D51" s="12">
        <f t="shared" si="11"/>
        <v>0</v>
      </c>
      <c r="E51" s="12">
        <f>+C51+D51</f>
        <v>1299656.529</v>
      </c>
      <c r="F51" s="12">
        <f aca="true" t="shared" si="12" ref="F51:F58">+F15</f>
        <v>783598.6973400001</v>
      </c>
      <c r="G51" s="12">
        <f>+F51</f>
        <v>783598.6973400001</v>
      </c>
      <c r="H51" s="14">
        <f>+G51-C51</f>
        <v>-516057.83166</v>
      </c>
    </row>
    <row r="52" spans="1:8" ht="15">
      <c r="A52" s="61" t="s">
        <v>20</v>
      </c>
      <c r="B52" s="62"/>
      <c r="C52" s="9">
        <f t="shared" si="11"/>
        <v>0</v>
      </c>
      <c r="D52" s="9">
        <f t="shared" si="11"/>
        <v>0</v>
      </c>
      <c r="E52" s="9">
        <f>+C52+D52</f>
        <v>0</v>
      </c>
      <c r="F52" s="9">
        <f t="shared" si="12"/>
        <v>0</v>
      </c>
      <c r="G52" s="9">
        <f>+F52</f>
        <v>0</v>
      </c>
      <c r="H52" s="11">
        <f>+G52-C52</f>
        <v>0</v>
      </c>
    </row>
    <row r="53" spans="1:8" ht="15">
      <c r="A53" s="61" t="s">
        <v>21</v>
      </c>
      <c r="B53" s="62"/>
      <c r="C53" s="9">
        <f t="shared" si="11"/>
        <v>0</v>
      </c>
      <c r="D53" s="9">
        <f t="shared" si="11"/>
        <v>0</v>
      </c>
      <c r="E53" s="9">
        <f aca="true" t="shared" si="13" ref="E53:E65">+C53+D53</f>
        <v>0</v>
      </c>
      <c r="F53" s="9">
        <f t="shared" si="12"/>
        <v>0</v>
      </c>
      <c r="G53" s="9">
        <f aca="true" t="shared" si="14" ref="G53:G65">+F53</f>
        <v>0</v>
      </c>
      <c r="H53" s="11">
        <f aca="true" t="shared" si="15" ref="H53:H58">+G53-C53</f>
        <v>0</v>
      </c>
    </row>
    <row r="54" spans="1:8" ht="15">
      <c r="A54" s="75" t="s">
        <v>22</v>
      </c>
      <c r="B54" s="76"/>
      <c r="C54" s="29">
        <f t="shared" si="11"/>
        <v>452225.156</v>
      </c>
      <c r="D54" s="29">
        <f t="shared" si="11"/>
        <v>0</v>
      </c>
      <c r="E54" s="29">
        <f t="shared" si="13"/>
        <v>452225.156</v>
      </c>
      <c r="F54" s="29">
        <f t="shared" si="12"/>
        <v>223648.56527000002</v>
      </c>
      <c r="G54" s="29">
        <f t="shared" si="14"/>
        <v>223648.56527000002</v>
      </c>
      <c r="H54" s="30">
        <f t="shared" si="15"/>
        <v>-228576.59073</v>
      </c>
    </row>
    <row r="55" spans="1:8" ht="15">
      <c r="A55" s="75" t="s">
        <v>23</v>
      </c>
      <c r="B55" s="76"/>
      <c r="C55" s="29">
        <f t="shared" si="11"/>
        <v>34275.697</v>
      </c>
      <c r="D55" s="29">
        <f t="shared" si="11"/>
        <v>0</v>
      </c>
      <c r="E55" s="29">
        <f t="shared" si="13"/>
        <v>34275.697</v>
      </c>
      <c r="F55" s="29">
        <f t="shared" si="12"/>
        <v>9045.836469999998</v>
      </c>
      <c r="G55" s="29">
        <f t="shared" si="14"/>
        <v>9045.836469999998</v>
      </c>
      <c r="H55" s="30">
        <f t="shared" si="15"/>
        <v>-25229.86053</v>
      </c>
    </row>
    <row r="56" spans="1:8" ht="15" hidden="1">
      <c r="A56" s="31"/>
      <c r="B56" s="16" t="s">
        <v>24</v>
      </c>
      <c r="C56" s="32" t="e">
        <f t="shared" si="11"/>
        <v>#REF!</v>
      </c>
      <c r="D56" s="32" t="e">
        <f t="shared" si="11"/>
        <v>#REF!</v>
      </c>
      <c r="E56" s="9" t="e">
        <f t="shared" si="13"/>
        <v>#REF!</v>
      </c>
      <c r="F56" s="32" t="e">
        <f t="shared" si="12"/>
        <v>#REF!</v>
      </c>
      <c r="G56" s="9" t="e">
        <f t="shared" si="14"/>
        <v>#REF!</v>
      </c>
      <c r="H56" s="11" t="e">
        <f t="shared" si="15"/>
        <v>#REF!</v>
      </c>
    </row>
    <row r="57" spans="1:8" ht="15" hidden="1">
      <c r="A57" s="31"/>
      <c r="B57" s="16" t="s">
        <v>25</v>
      </c>
      <c r="C57" s="32" t="e">
        <f t="shared" si="11"/>
        <v>#REF!</v>
      </c>
      <c r="D57" s="32" t="e">
        <f t="shared" si="11"/>
        <v>#REF!</v>
      </c>
      <c r="E57" s="9" t="e">
        <f t="shared" si="13"/>
        <v>#REF!</v>
      </c>
      <c r="F57" s="32" t="e">
        <f t="shared" si="12"/>
        <v>#REF!</v>
      </c>
      <c r="G57" s="9" t="e">
        <f t="shared" si="14"/>
        <v>#REF!</v>
      </c>
      <c r="H57" s="11" t="e">
        <f t="shared" si="15"/>
        <v>#REF!</v>
      </c>
    </row>
    <row r="58" spans="1:8" ht="15">
      <c r="A58" s="61" t="s">
        <v>26</v>
      </c>
      <c r="B58" s="63"/>
      <c r="C58" s="29">
        <f t="shared" si="11"/>
        <v>11911.73</v>
      </c>
      <c r="D58" s="29">
        <f t="shared" si="11"/>
        <v>0</v>
      </c>
      <c r="E58" s="12">
        <f t="shared" si="13"/>
        <v>11911.73</v>
      </c>
      <c r="F58" s="29">
        <f t="shared" si="12"/>
        <v>3632.2361200000005</v>
      </c>
      <c r="G58" s="12">
        <f t="shared" si="14"/>
        <v>3632.2361200000005</v>
      </c>
      <c r="H58" s="14">
        <f t="shared" si="15"/>
        <v>-8279.493879999998</v>
      </c>
    </row>
    <row r="59" spans="1:8" ht="15" hidden="1">
      <c r="A59" s="33"/>
      <c r="B59" s="18" t="s">
        <v>24</v>
      </c>
      <c r="C59" s="12"/>
      <c r="D59" s="12"/>
      <c r="E59" s="12">
        <f t="shared" si="13"/>
        <v>0</v>
      </c>
      <c r="F59" s="12"/>
      <c r="G59" s="12">
        <f t="shared" si="14"/>
        <v>0</v>
      </c>
      <c r="H59" s="14">
        <f>+E59-G59</f>
        <v>0</v>
      </c>
    </row>
    <row r="60" spans="1:8" ht="15" hidden="1">
      <c r="A60" s="33"/>
      <c r="B60" s="18" t="s">
        <v>25</v>
      </c>
      <c r="C60" s="12"/>
      <c r="D60" s="12"/>
      <c r="E60" s="12">
        <f t="shared" si="13"/>
        <v>0</v>
      </c>
      <c r="F60" s="12"/>
      <c r="G60" s="12">
        <f t="shared" si="14"/>
        <v>0</v>
      </c>
      <c r="H60" s="14">
        <f>+E60-G60</f>
        <v>0</v>
      </c>
    </row>
    <row r="61" spans="1:8" ht="15">
      <c r="A61" s="61" t="s">
        <v>28</v>
      </c>
      <c r="B61" s="62"/>
      <c r="C61" s="12">
        <f aca="true" t="shared" si="16" ref="C61:H61">+C26</f>
        <v>21503237.408999998</v>
      </c>
      <c r="D61" s="12">
        <f t="shared" si="16"/>
        <v>16540.75251000002</v>
      </c>
      <c r="E61" s="12">
        <f t="shared" si="16"/>
        <v>21519778.16151</v>
      </c>
      <c r="F61" s="12">
        <f t="shared" si="16"/>
        <v>15187660.38439</v>
      </c>
      <c r="G61" s="12">
        <f t="shared" si="16"/>
        <v>15187660.38439</v>
      </c>
      <c r="H61" s="14">
        <f t="shared" si="16"/>
        <v>-6315577.024609998</v>
      </c>
    </row>
    <row r="62" spans="1:8" ht="15">
      <c r="A62" s="64" t="s">
        <v>41</v>
      </c>
      <c r="B62" s="65"/>
      <c r="C62" s="12">
        <f aca="true" t="shared" si="17" ref="C62:H63">+C39</f>
        <v>36476962.719</v>
      </c>
      <c r="D62" s="12">
        <f t="shared" si="17"/>
        <v>0</v>
      </c>
      <c r="E62" s="12">
        <f t="shared" si="17"/>
        <v>36476962.719</v>
      </c>
      <c r="F62" s="12">
        <f t="shared" si="17"/>
        <v>28356767.45375</v>
      </c>
      <c r="G62" s="12">
        <f t="shared" si="17"/>
        <v>28356767.45375</v>
      </c>
      <c r="H62" s="14">
        <f t="shared" si="17"/>
        <v>-8120195.265249997</v>
      </c>
    </row>
    <row r="63" spans="1:8" ht="15">
      <c r="A63" s="61" t="s">
        <v>42</v>
      </c>
      <c r="B63" s="62"/>
      <c r="C63" s="12">
        <f t="shared" si="17"/>
        <v>2027801.198</v>
      </c>
      <c r="D63" s="12">
        <f t="shared" si="17"/>
        <v>5719320.920480002</v>
      </c>
      <c r="E63" s="12">
        <f t="shared" si="17"/>
        <v>7747122.118480002</v>
      </c>
      <c r="F63" s="12">
        <f t="shared" si="17"/>
        <v>7747122.118480002</v>
      </c>
      <c r="G63" s="12">
        <f t="shared" si="17"/>
        <v>7747122.118480002</v>
      </c>
      <c r="H63" s="14">
        <f t="shared" si="17"/>
        <v>5719320.920480002</v>
      </c>
    </row>
    <row r="64" spans="1:8" ht="15">
      <c r="A64" s="64" t="s">
        <v>43</v>
      </c>
      <c r="B64" s="65"/>
      <c r="C64" s="12">
        <f>+C41</f>
        <v>0</v>
      </c>
      <c r="D64" s="12">
        <f>+D41</f>
        <v>4982.39388</v>
      </c>
      <c r="E64" s="12">
        <f t="shared" si="13"/>
        <v>4982.39388</v>
      </c>
      <c r="F64" s="12">
        <f>+F41</f>
        <v>4982.39388</v>
      </c>
      <c r="G64" s="12">
        <f t="shared" si="14"/>
        <v>4982.39388</v>
      </c>
      <c r="H64" s="14">
        <f>+G64-C64</f>
        <v>4982.39388</v>
      </c>
    </row>
    <row r="65" spans="1:8" ht="15" hidden="1">
      <c r="A65" s="61" t="s">
        <v>50</v>
      </c>
      <c r="B65" s="63"/>
      <c r="C65" s="9">
        <f>+C42</f>
        <v>0</v>
      </c>
      <c r="D65" s="9">
        <f>+D42</f>
        <v>4982.39388</v>
      </c>
      <c r="E65" s="9">
        <f t="shared" si="13"/>
        <v>4982.39388</v>
      </c>
      <c r="F65" s="9">
        <f>+F42</f>
        <v>4982.39388</v>
      </c>
      <c r="G65" s="9">
        <f t="shared" si="14"/>
        <v>4982.39388</v>
      </c>
      <c r="H65" s="11">
        <f aca="true" t="shared" si="18" ref="H65:H72">+G65-C65</f>
        <v>4982.39388</v>
      </c>
    </row>
    <row r="66" spans="1:8" ht="39" customHeight="1">
      <c r="A66" s="77" t="s">
        <v>51</v>
      </c>
      <c r="B66" s="78"/>
      <c r="C66" s="12">
        <f>SUM(C67:C70)</f>
        <v>0</v>
      </c>
      <c r="D66" s="12">
        <f>SUM(D67:D70)</f>
        <v>0</v>
      </c>
      <c r="E66" s="12">
        <f>SUM(E67:E70)</f>
        <v>0</v>
      </c>
      <c r="F66" s="12">
        <f>SUM(F67:F70)</f>
        <v>0</v>
      </c>
      <c r="G66" s="12">
        <f>SUM(G67:G70)</f>
        <v>0</v>
      </c>
      <c r="H66" s="14">
        <f t="shared" si="18"/>
        <v>0</v>
      </c>
    </row>
    <row r="67" spans="1:8" ht="15">
      <c r="A67" s="64" t="s">
        <v>20</v>
      </c>
      <c r="B67" s="65"/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11">
        <f t="shared" si="18"/>
        <v>0</v>
      </c>
    </row>
    <row r="68" spans="1:8" ht="15">
      <c r="A68" s="64" t="s">
        <v>23</v>
      </c>
      <c r="B68" s="65"/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11">
        <f t="shared" si="18"/>
        <v>0</v>
      </c>
    </row>
    <row r="69" spans="1:8" ht="15">
      <c r="A69" s="64" t="s">
        <v>27</v>
      </c>
      <c r="B69" s="65"/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11">
        <f t="shared" si="18"/>
        <v>0</v>
      </c>
    </row>
    <row r="70" spans="1:8" ht="15">
      <c r="A70" s="64" t="s">
        <v>43</v>
      </c>
      <c r="B70" s="65"/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11">
        <f t="shared" si="18"/>
        <v>0</v>
      </c>
    </row>
    <row r="71" spans="1:8" ht="15">
      <c r="A71" s="79" t="s">
        <v>45</v>
      </c>
      <c r="B71" s="80"/>
      <c r="C71" s="12">
        <f>+C72</f>
        <v>0</v>
      </c>
      <c r="D71" s="12">
        <f>+D72</f>
        <v>150000</v>
      </c>
      <c r="E71" s="12">
        <f>+E72</f>
        <v>150000</v>
      </c>
      <c r="F71" s="12">
        <f>+F72</f>
        <v>150000</v>
      </c>
      <c r="G71" s="12">
        <f>+G72</f>
        <v>150000</v>
      </c>
      <c r="H71" s="14">
        <f t="shared" si="18"/>
        <v>150000</v>
      </c>
    </row>
    <row r="72" spans="1:8" ht="15">
      <c r="A72" s="34"/>
      <c r="B72" s="35" t="s">
        <v>45</v>
      </c>
      <c r="C72" s="36">
        <v>0</v>
      </c>
      <c r="D72" s="36">
        <f>+D43</f>
        <v>150000</v>
      </c>
      <c r="E72" s="36">
        <f>+E43</f>
        <v>150000</v>
      </c>
      <c r="F72" s="36">
        <f>+F43</f>
        <v>150000</v>
      </c>
      <c r="G72" s="36">
        <f>+G43</f>
        <v>150000</v>
      </c>
      <c r="H72" s="37">
        <f t="shared" si="18"/>
        <v>150000</v>
      </c>
    </row>
    <row r="73" spans="1:8" ht="15.75" thickBot="1">
      <c r="A73" s="81" t="s">
        <v>46</v>
      </c>
      <c r="B73" s="82"/>
      <c r="C73" s="38">
        <f aca="true" t="shared" si="19" ref="C73:H73">+C50+C66+C71</f>
        <v>61806070.43799999</v>
      </c>
      <c r="D73" s="38">
        <f t="shared" si="19"/>
        <v>5890844.066870002</v>
      </c>
      <c r="E73" s="38">
        <f t="shared" si="19"/>
        <v>67696914.50487</v>
      </c>
      <c r="F73" s="38">
        <f t="shared" si="19"/>
        <v>52466457.68570001</v>
      </c>
      <c r="G73" s="38">
        <f t="shared" si="19"/>
        <v>52466457.68570001</v>
      </c>
      <c r="H73" s="39">
        <f t="shared" si="19"/>
        <v>-9339612.752299992</v>
      </c>
    </row>
    <row r="74" spans="2:8" ht="15.75" thickBot="1">
      <c r="B74" s="40"/>
      <c r="C74" s="41"/>
      <c r="D74" s="41"/>
      <c r="E74" s="41"/>
      <c r="F74" s="83" t="s">
        <v>47</v>
      </c>
      <c r="G74" s="84"/>
      <c r="H74" s="42">
        <f>+H73</f>
        <v>-9339612.752299992</v>
      </c>
    </row>
    <row r="75" spans="2:8" ht="15">
      <c r="B75" s="40"/>
      <c r="C75" s="41"/>
      <c r="D75" s="41"/>
      <c r="E75" s="41"/>
      <c r="F75" s="43"/>
      <c r="G75" s="43"/>
      <c r="H75" s="44"/>
    </row>
    <row r="76" spans="1:8" s="45" customFormat="1" ht="15">
      <c r="A76" s="85" t="s">
        <v>52</v>
      </c>
      <c r="B76" s="85"/>
      <c r="C76" s="85" t="s">
        <v>53</v>
      </c>
      <c r="D76" s="85"/>
      <c r="E76" s="85"/>
      <c r="F76" s="86" t="s">
        <v>54</v>
      </c>
      <c r="G76" s="86"/>
      <c r="H76" s="86"/>
    </row>
    <row r="77" spans="1:8" ht="15">
      <c r="A77" s="87" t="s">
        <v>55</v>
      </c>
      <c r="B77" s="87"/>
      <c r="C77" s="87" t="s">
        <v>56</v>
      </c>
      <c r="D77" s="87"/>
      <c r="E77" s="87"/>
      <c r="F77" s="87" t="s">
        <v>57</v>
      </c>
      <c r="G77" s="87"/>
      <c r="H77" s="87"/>
    </row>
    <row r="78" spans="1:8" s="48" customFormat="1" ht="12.75">
      <c r="A78" s="46"/>
      <c r="B78" s="47"/>
      <c r="D78" s="47"/>
      <c r="E78" s="47"/>
      <c r="G78" s="47"/>
      <c r="H78" s="49"/>
    </row>
    <row r="79" spans="1:8" s="48" customFormat="1" ht="12.75">
      <c r="A79" s="46"/>
      <c r="B79" s="47"/>
      <c r="D79" s="47"/>
      <c r="E79" s="47"/>
      <c r="G79" s="47"/>
      <c r="H79" s="49"/>
    </row>
    <row r="80" spans="1:12" s="48" customFormat="1" ht="12.75">
      <c r="A80" s="88" t="s">
        <v>58</v>
      </c>
      <c r="B80" s="88"/>
      <c r="C80" s="88" t="s">
        <v>59</v>
      </c>
      <c r="D80" s="88"/>
      <c r="E80" s="88"/>
      <c r="F80" s="88" t="s">
        <v>60</v>
      </c>
      <c r="G80" s="88"/>
      <c r="H80" s="88"/>
      <c r="I80" s="50"/>
      <c r="J80" s="50"/>
      <c r="K80" s="50"/>
      <c r="L80" s="51"/>
    </row>
    <row r="81" spans="1:12" s="56" customFormat="1" ht="12.75">
      <c r="A81" s="89" t="s">
        <v>61</v>
      </c>
      <c r="B81" s="89"/>
      <c r="C81" s="90" t="s">
        <v>62</v>
      </c>
      <c r="D81" s="90"/>
      <c r="E81" s="90"/>
      <c r="F81" s="90" t="s">
        <v>63</v>
      </c>
      <c r="G81" s="90"/>
      <c r="H81" s="90"/>
      <c r="I81" s="54"/>
      <c r="J81" s="54"/>
      <c r="K81" s="54"/>
      <c r="L81" s="55"/>
    </row>
    <row r="82" spans="1:12" s="56" customFormat="1" ht="12.75">
      <c r="A82" s="52"/>
      <c r="B82" s="52"/>
      <c r="D82" s="53"/>
      <c r="E82" s="53"/>
      <c r="G82" s="53"/>
      <c r="H82" s="53"/>
      <c r="I82" s="54"/>
      <c r="J82" s="54"/>
      <c r="K82" s="54"/>
      <c r="L82" s="55"/>
    </row>
    <row r="83" spans="1:8" s="48" customFormat="1" ht="12.75">
      <c r="A83" s="46" t="s">
        <v>64</v>
      </c>
      <c r="B83" s="47"/>
      <c r="C83" s="47"/>
      <c r="D83" s="47"/>
      <c r="E83" s="47"/>
      <c r="F83" s="47"/>
      <c r="G83" s="47"/>
      <c r="H83" s="49"/>
    </row>
    <row r="84" spans="1:8" s="48" customFormat="1" ht="12.75">
      <c r="A84" s="46" t="s">
        <v>65</v>
      </c>
      <c r="B84" s="49"/>
      <c r="C84" s="49"/>
      <c r="D84" s="49"/>
      <c r="E84" s="49"/>
      <c r="F84" s="49"/>
      <c r="G84" s="49"/>
      <c r="H84" s="49"/>
    </row>
    <row r="85" spans="1:11" s="48" customFormat="1" ht="12.75">
      <c r="A85" s="57"/>
      <c r="B85" s="57"/>
      <c r="C85" s="57"/>
      <c r="D85" s="57"/>
      <c r="E85" s="57"/>
      <c r="F85" s="57"/>
      <c r="G85" s="57"/>
      <c r="H85" s="57"/>
      <c r="I85" s="50"/>
      <c r="J85" s="50"/>
      <c r="K85" s="50"/>
    </row>
    <row r="86" spans="1:8" s="48" customFormat="1" ht="12.75">
      <c r="A86" s="49"/>
      <c r="B86" s="49"/>
      <c r="C86" s="49"/>
      <c r="D86" s="49"/>
      <c r="E86" s="49"/>
      <c r="F86" s="49"/>
      <c r="G86" s="49"/>
      <c r="H86" s="49"/>
    </row>
  </sheetData>
  <sheetProtection/>
  <mergeCells count="67">
    <mergeCell ref="A80:B80"/>
    <mergeCell ref="C80:E80"/>
    <mergeCell ref="F80:H80"/>
    <mergeCell ref="A81:B81"/>
    <mergeCell ref="C81:E81"/>
    <mergeCell ref="F81:H81"/>
    <mergeCell ref="A73:B73"/>
    <mergeCell ref="F74:G74"/>
    <mergeCell ref="A76:B76"/>
    <mergeCell ref="C76:E76"/>
    <mergeCell ref="F76:H76"/>
    <mergeCell ref="A77:B77"/>
    <mergeCell ref="C77:E77"/>
    <mergeCell ref="F77:H77"/>
    <mergeCell ref="A66:B66"/>
    <mergeCell ref="A67:B67"/>
    <mergeCell ref="A68:B68"/>
    <mergeCell ref="A69:B69"/>
    <mergeCell ref="A70:B70"/>
    <mergeCell ref="A71:B71"/>
    <mergeCell ref="A58:B58"/>
    <mergeCell ref="A61:B61"/>
    <mergeCell ref="A62:B62"/>
    <mergeCell ref="A63:B63"/>
    <mergeCell ref="A64:B64"/>
    <mergeCell ref="A65:B65"/>
    <mergeCell ref="A50:B50"/>
    <mergeCell ref="A51:B51"/>
    <mergeCell ref="A52:B52"/>
    <mergeCell ref="A53:B53"/>
    <mergeCell ref="A54:B54"/>
    <mergeCell ref="A55:B55"/>
    <mergeCell ref="H46:H48"/>
    <mergeCell ref="C47:C48"/>
    <mergeCell ref="D47:D48"/>
    <mergeCell ref="E47:E48"/>
    <mergeCell ref="F47:F48"/>
    <mergeCell ref="G47:G48"/>
    <mergeCell ref="A41:B41"/>
    <mergeCell ref="A42:B42"/>
    <mergeCell ref="A43:B43"/>
    <mergeCell ref="A44:B44"/>
    <mergeCell ref="A45:G45"/>
    <mergeCell ref="A46:B49"/>
    <mergeCell ref="C46:G46"/>
    <mergeCell ref="A19:B19"/>
    <mergeCell ref="A22:B22"/>
    <mergeCell ref="A25:B25"/>
    <mergeCell ref="A26:B26"/>
    <mergeCell ref="A39:B39"/>
    <mergeCell ref="A40:B40"/>
    <mergeCell ref="F12:F13"/>
    <mergeCell ref="G12:G13"/>
    <mergeCell ref="A15:B15"/>
    <mergeCell ref="A16:B16"/>
    <mergeCell ref="A17:B17"/>
    <mergeCell ref="A18:B18"/>
    <mergeCell ref="A7:H7"/>
    <mergeCell ref="A8:H8"/>
    <mergeCell ref="A9:H9"/>
    <mergeCell ref="C10:H10"/>
    <mergeCell ref="A11:B14"/>
    <mergeCell ref="C11:G11"/>
    <mergeCell ref="H11:H13"/>
    <mergeCell ref="C12:C13"/>
    <mergeCell ref="D12:D13"/>
    <mergeCell ref="E12:E13"/>
  </mergeCells>
  <printOptions horizontalCentered="1"/>
  <pageMargins left="0.75" right="0.75" top="1" bottom="1" header="0.3" footer="0.3"/>
  <pageSetup horizontalDpi="600" verticalDpi="600" orientation="portrait" scale="5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215"/>
  <sheetViews>
    <sheetView zoomScaleSheetLayoutView="70" zoomScalePageLayoutView="0" workbookViewId="0" topLeftCell="A1">
      <selection activeCell="A8" sqref="A5:G8"/>
    </sheetView>
  </sheetViews>
  <sheetFormatPr defaultColWidth="11.421875" defaultRowHeight="15"/>
  <cols>
    <col min="1" max="1" width="82.00390625" style="120" customWidth="1"/>
    <col min="2" max="2" width="12.00390625" style="120" customWidth="1"/>
    <col min="3" max="3" width="15.140625" style="120" customWidth="1"/>
    <col min="4" max="4" width="12.00390625" style="120" customWidth="1"/>
    <col min="5" max="6" width="11.8515625" style="120" customWidth="1"/>
    <col min="7" max="7" width="12.140625" style="120" customWidth="1"/>
    <col min="8" max="8" width="14.140625" style="119" customWidth="1"/>
    <col min="9" max="199" width="10.8515625" style="120" customWidth="1"/>
    <col min="200" max="200" width="50.421875" style="120" customWidth="1"/>
    <col min="201" max="201" width="19.421875" style="120" customWidth="1"/>
    <col min="202" max="202" width="22.421875" style="120" customWidth="1"/>
    <col min="203" max="203" width="13.7109375" style="120" customWidth="1"/>
    <col min="204" max="204" width="15.8515625" style="120" customWidth="1"/>
    <col min="205" max="205" width="17.421875" style="120" customWidth="1"/>
    <col min="206" max="206" width="19.421875" style="120" customWidth="1"/>
    <col min="207" max="16384" width="10.8515625" style="120" customWidth="1"/>
  </cols>
  <sheetData>
    <row r="1" spans="1:7" ht="12.75">
      <c r="A1" s="118" t="s">
        <v>66</v>
      </c>
      <c r="B1" s="118"/>
      <c r="C1" s="118"/>
      <c r="D1" s="118"/>
      <c r="E1" s="118"/>
      <c r="F1" s="118"/>
      <c r="G1" s="118"/>
    </row>
    <row r="2" spans="1:7" ht="15">
      <c r="A2" s="121" t="s">
        <v>67</v>
      </c>
      <c r="B2" s="121"/>
      <c r="C2" s="121"/>
      <c r="D2" s="121"/>
      <c r="E2" s="121"/>
      <c r="F2" s="121"/>
      <c r="G2" s="121"/>
    </row>
    <row r="3" spans="1:7" ht="15">
      <c r="A3" s="121" t="s">
        <v>68</v>
      </c>
      <c r="B3" s="121"/>
      <c r="C3" s="121"/>
      <c r="D3" s="121"/>
      <c r="E3" s="121"/>
      <c r="F3" s="121"/>
      <c r="G3" s="121"/>
    </row>
    <row r="4" spans="1:7" ht="9.75" customHeight="1">
      <c r="A4" s="122"/>
      <c r="B4" s="123"/>
      <c r="C4" s="124"/>
      <c r="D4" s="124"/>
      <c r="E4" s="124"/>
      <c r="F4" s="124"/>
      <c r="G4" s="124"/>
    </row>
    <row r="5" spans="1:7" ht="12.75">
      <c r="A5" s="297" t="s">
        <v>69</v>
      </c>
      <c r="B5" s="298"/>
      <c r="C5" s="298"/>
      <c r="D5" s="298"/>
      <c r="E5" s="298"/>
      <c r="F5" s="298"/>
      <c r="G5" s="299"/>
    </row>
    <row r="6" spans="1:7" ht="12.75">
      <c r="A6" s="300" t="s">
        <v>70</v>
      </c>
      <c r="B6" s="304"/>
      <c r="C6" s="304"/>
      <c r="D6" s="304"/>
      <c r="E6" s="304"/>
      <c r="F6" s="304"/>
      <c r="G6" s="305"/>
    </row>
    <row r="7" spans="1:7" ht="12.75">
      <c r="A7" s="300" t="s">
        <v>71</v>
      </c>
      <c r="B7" s="285"/>
      <c r="C7" s="285"/>
      <c r="D7" s="285"/>
      <c r="E7" s="285"/>
      <c r="F7" s="285"/>
      <c r="G7" s="286"/>
    </row>
    <row r="8" spans="1:7" ht="12.75">
      <c r="A8" s="301" t="s">
        <v>72</v>
      </c>
      <c r="B8" s="302"/>
      <c r="C8" s="302"/>
      <c r="D8" s="302"/>
      <c r="E8" s="302"/>
      <c r="F8" s="302"/>
      <c r="G8" s="303"/>
    </row>
    <row r="9" spans="1:7" ht="26.25" customHeight="1">
      <c r="A9" s="125" t="s">
        <v>73</v>
      </c>
      <c r="B9" s="125"/>
      <c r="C9" s="125"/>
      <c r="D9" s="125"/>
      <c r="E9" s="125"/>
      <c r="F9" s="125"/>
      <c r="G9" s="125"/>
    </row>
    <row r="10" spans="1:7" ht="19.5" customHeight="1">
      <c r="A10" s="292" t="s">
        <v>74</v>
      </c>
      <c r="B10" s="292" t="s">
        <v>75</v>
      </c>
      <c r="C10" s="292"/>
      <c r="D10" s="292"/>
      <c r="E10" s="292"/>
      <c r="F10" s="292"/>
      <c r="G10" s="292" t="s">
        <v>76</v>
      </c>
    </row>
    <row r="11" spans="1:7" ht="24.75" customHeight="1">
      <c r="A11" s="292"/>
      <c r="B11" s="294" t="s">
        <v>77</v>
      </c>
      <c r="C11" s="294" t="s">
        <v>78</v>
      </c>
      <c r="D11" s="294" t="s">
        <v>10</v>
      </c>
      <c r="E11" s="294" t="s">
        <v>11</v>
      </c>
      <c r="F11" s="294" t="s">
        <v>79</v>
      </c>
      <c r="G11" s="292"/>
    </row>
    <row r="12" spans="1:7" ht="15.75" customHeight="1">
      <c r="A12" s="296" t="s">
        <v>80</v>
      </c>
      <c r="B12" s="317">
        <v>1</v>
      </c>
      <c r="C12" s="296">
        <v>2</v>
      </c>
      <c r="D12" s="296" t="s">
        <v>81</v>
      </c>
      <c r="E12" s="296">
        <v>4</v>
      </c>
      <c r="F12" s="296">
        <v>5</v>
      </c>
      <c r="G12" s="296" t="s">
        <v>82</v>
      </c>
    </row>
    <row r="13" spans="1:7" ht="12.75">
      <c r="A13" s="126"/>
      <c r="B13" s="127"/>
      <c r="C13" s="128"/>
      <c r="D13" s="127"/>
      <c r="E13" s="128"/>
      <c r="F13" s="127"/>
      <c r="G13" s="128"/>
    </row>
    <row r="14" spans="1:8" s="133" customFormat="1" ht="12.75">
      <c r="A14" s="129" t="s">
        <v>83</v>
      </c>
      <c r="B14" s="130">
        <v>47483096695.159996</v>
      </c>
      <c r="C14" s="131">
        <v>6313118181.080002</v>
      </c>
      <c r="D14" s="130">
        <v>53796214876.240005</v>
      </c>
      <c r="E14" s="131">
        <v>36728845892.88001</v>
      </c>
      <c r="F14" s="130">
        <v>36389815690.310005</v>
      </c>
      <c r="G14" s="131">
        <v>17067368983.359991</v>
      </c>
      <c r="H14" s="132"/>
    </row>
    <row r="15" spans="1:8" s="133" customFormat="1" ht="12.75">
      <c r="A15" s="134" t="s">
        <v>84</v>
      </c>
      <c r="B15" s="130">
        <v>47483096695.159996</v>
      </c>
      <c r="C15" s="131">
        <v>6313118181.080002</v>
      </c>
      <c r="D15" s="130">
        <v>53796214876.240005</v>
      </c>
      <c r="E15" s="131">
        <v>36728845892.88001</v>
      </c>
      <c r="F15" s="130">
        <v>36389815690.310005</v>
      </c>
      <c r="G15" s="131">
        <v>17067368983.359991</v>
      </c>
      <c r="H15" s="132"/>
    </row>
    <row r="16" spans="1:8" s="133" customFormat="1" ht="12.75">
      <c r="A16" s="135" t="s">
        <v>85</v>
      </c>
      <c r="B16" s="130">
        <v>47483096695.159996</v>
      </c>
      <c r="C16" s="131">
        <v>6313118181.080002</v>
      </c>
      <c r="D16" s="130">
        <v>53796214876.240005</v>
      </c>
      <c r="E16" s="131">
        <v>36728845892.88001</v>
      </c>
      <c r="F16" s="130">
        <v>36389815690.310005</v>
      </c>
      <c r="G16" s="131">
        <v>17067368983.359991</v>
      </c>
      <c r="H16" s="132"/>
    </row>
    <row r="17" spans="1:8" s="133" customFormat="1" ht="12.75">
      <c r="A17" s="136" t="s">
        <v>86</v>
      </c>
      <c r="B17" s="130">
        <v>43505737711.619995</v>
      </c>
      <c r="C17" s="131">
        <v>4335737619.290002</v>
      </c>
      <c r="D17" s="130">
        <v>47841475330.91</v>
      </c>
      <c r="E17" s="131">
        <v>32576157021.050007</v>
      </c>
      <c r="F17" s="130">
        <v>32268100980.430004</v>
      </c>
      <c r="G17" s="131">
        <v>15265318309.859997</v>
      </c>
      <c r="H17" s="132"/>
    </row>
    <row r="18" spans="1:8" s="133" customFormat="1" ht="12.75">
      <c r="A18" s="137" t="s">
        <v>87</v>
      </c>
      <c r="B18" s="130">
        <v>37310966721.12999</v>
      </c>
      <c r="C18" s="131">
        <v>4088277081.410002</v>
      </c>
      <c r="D18" s="130">
        <v>41399243802.54</v>
      </c>
      <c r="E18" s="131">
        <v>27901049455.430004</v>
      </c>
      <c r="F18" s="130">
        <v>27599616143.160004</v>
      </c>
      <c r="G18" s="131">
        <v>13498194347.109999</v>
      </c>
      <c r="H18" s="132"/>
    </row>
    <row r="19" spans="1:8" ht="12.75">
      <c r="A19" s="138" t="s">
        <v>88</v>
      </c>
      <c r="B19" s="139">
        <v>332654104.2200002</v>
      </c>
      <c r="C19" s="140">
        <v>26561614.469999995</v>
      </c>
      <c r="D19" s="139">
        <v>359215718.6900001</v>
      </c>
      <c r="E19" s="140">
        <v>262155634.98000002</v>
      </c>
      <c r="F19" s="139">
        <v>252107061.9</v>
      </c>
      <c r="G19" s="140">
        <v>97060083.71000001</v>
      </c>
      <c r="H19" s="132"/>
    </row>
    <row r="20" spans="1:8" ht="12.75">
      <c r="A20" s="138" t="s">
        <v>89</v>
      </c>
      <c r="B20" s="139">
        <v>102418990.23999995</v>
      </c>
      <c r="C20" s="140">
        <v>-9884891.030000005</v>
      </c>
      <c r="D20" s="139">
        <v>92534099.20999998</v>
      </c>
      <c r="E20" s="140">
        <v>55740503.81999999</v>
      </c>
      <c r="F20" s="139">
        <v>52403186.13999999</v>
      </c>
      <c r="G20" s="140">
        <v>36793595.39</v>
      </c>
      <c r="H20" s="132"/>
    </row>
    <row r="21" spans="1:8" ht="12.75">
      <c r="A21" s="138" t="s">
        <v>90</v>
      </c>
      <c r="B21" s="139">
        <v>846185408.52</v>
      </c>
      <c r="C21" s="140">
        <v>-439907039.86999995</v>
      </c>
      <c r="D21" s="139">
        <v>406278368.65</v>
      </c>
      <c r="E21" s="140">
        <v>258080634.8</v>
      </c>
      <c r="F21" s="139">
        <v>257311167.22000003</v>
      </c>
      <c r="G21" s="140">
        <v>148197733.85</v>
      </c>
      <c r="H21" s="132"/>
    </row>
    <row r="22" spans="1:8" ht="12.75">
      <c r="A22" s="138" t="s">
        <v>91</v>
      </c>
      <c r="B22" s="139">
        <v>390814668.35999995</v>
      </c>
      <c r="C22" s="140">
        <v>141546461.24999997</v>
      </c>
      <c r="D22" s="139">
        <v>532361129.61</v>
      </c>
      <c r="E22" s="140">
        <v>122487429.77</v>
      </c>
      <c r="F22" s="139">
        <v>107410396.58999996</v>
      </c>
      <c r="G22" s="140">
        <v>409873699.8400001</v>
      </c>
      <c r="H22" s="132"/>
    </row>
    <row r="23" spans="1:8" ht="12.75">
      <c r="A23" s="138" t="s">
        <v>92</v>
      </c>
      <c r="B23" s="139">
        <v>217302756.51</v>
      </c>
      <c r="C23" s="140">
        <v>-7785932.66</v>
      </c>
      <c r="D23" s="139">
        <v>209516823.85</v>
      </c>
      <c r="E23" s="140">
        <v>30000</v>
      </c>
      <c r="F23" s="139">
        <v>30000</v>
      </c>
      <c r="G23" s="140">
        <v>209486823.85</v>
      </c>
      <c r="H23" s="132"/>
    </row>
    <row r="24" spans="1:8" ht="12.75">
      <c r="A24" s="138" t="s">
        <v>93</v>
      </c>
      <c r="B24" s="139">
        <v>598573276.81</v>
      </c>
      <c r="C24" s="140">
        <v>1354295408.520001</v>
      </c>
      <c r="D24" s="139">
        <v>1952868685.3299997</v>
      </c>
      <c r="E24" s="140">
        <v>1696490961.7600002</v>
      </c>
      <c r="F24" s="139">
        <v>1574667124.2299998</v>
      </c>
      <c r="G24" s="140">
        <v>256377723.56999996</v>
      </c>
      <c r="H24" s="132"/>
    </row>
    <row r="25" spans="1:8" ht="12.75">
      <c r="A25" s="138" t="s">
        <v>94</v>
      </c>
      <c r="B25" s="139">
        <v>372344377.38</v>
      </c>
      <c r="C25" s="140">
        <v>10011997.13000001</v>
      </c>
      <c r="D25" s="139">
        <v>382356374.51000017</v>
      </c>
      <c r="E25" s="140">
        <v>190824717.97000012</v>
      </c>
      <c r="F25" s="139">
        <v>187140922.77000004</v>
      </c>
      <c r="G25" s="140">
        <v>191531656.53999993</v>
      </c>
      <c r="H25" s="132"/>
    </row>
    <row r="26" spans="1:8" ht="12.75">
      <c r="A26" s="138" t="s">
        <v>95</v>
      </c>
      <c r="B26" s="139">
        <v>1127934251.65</v>
      </c>
      <c r="C26" s="140">
        <v>-102625229.87000002</v>
      </c>
      <c r="D26" s="139">
        <v>1025309021.7800001</v>
      </c>
      <c r="E26" s="140">
        <v>281943450.70000005</v>
      </c>
      <c r="F26" s="139">
        <v>256855465.20000002</v>
      </c>
      <c r="G26" s="140">
        <v>743365571.08</v>
      </c>
      <c r="H26" s="132"/>
    </row>
    <row r="27" spans="1:8" ht="12.75">
      <c r="A27" s="138" t="s">
        <v>96</v>
      </c>
      <c r="B27" s="139">
        <v>2945364464.949999</v>
      </c>
      <c r="C27" s="140">
        <v>-201238100.94</v>
      </c>
      <c r="D27" s="139">
        <v>2744126364.0100017</v>
      </c>
      <c r="E27" s="140">
        <v>1377512811.3</v>
      </c>
      <c r="F27" s="139">
        <v>1375054270.4599998</v>
      </c>
      <c r="G27" s="140">
        <v>1366613552.71</v>
      </c>
      <c r="H27" s="132"/>
    </row>
    <row r="28" spans="1:8" ht="12.75">
      <c r="A28" s="138" t="s">
        <v>97</v>
      </c>
      <c r="B28" s="139">
        <v>21813104112.65</v>
      </c>
      <c r="C28" s="140">
        <v>555266053.4200001</v>
      </c>
      <c r="D28" s="139">
        <v>22368370166.069996</v>
      </c>
      <c r="E28" s="140">
        <v>16532765433.189999</v>
      </c>
      <c r="F28" s="139">
        <v>16498234722.539999</v>
      </c>
      <c r="G28" s="140">
        <v>5835604732.88</v>
      </c>
      <c r="H28" s="132"/>
    </row>
    <row r="29" spans="1:8" ht="12.75">
      <c r="A29" s="138" t="s">
        <v>98</v>
      </c>
      <c r="B29" s="139">
        <v>72121979.57000001</v>
      </c>
      <c r="C29" s="140">
        <v>22287484.949999996</v>
      </c>
      <c r="D29" s="139">
        <v>94409464.52000001</v>
      </c>
      <c r="E29" s="140">
        <v>31637384.83000001</v>
      </c>
      <c r="F29" s="139">
        <v>31328294.01000001</v>
      </c>
      <c r="G29" s="140">
        <v>62772079.69</v>
      </c>
      <c r="H29" s="132"/>
    </row>
    <row r="30" spans="1:8" ht="12.75">
      <c r="A30" s="138" t="s">
        <v>99</v>
      </c>
      <c r="B30" s="139">
        <v>6790887848.65</v>
      </c>
      <c r="C30" s="140">
        <v>2678033280.3700013</v>
      </c>
      <c r="D30" s="139">
        <v>9468921129.019997</v>
      </c>
      <c r="E30" s="140">
        <v>6423349078.13</v>
      </c>
      <c r="F30" s="139">
        <v>6376565940.29</v>
      </c>
      <c r="G30" s="140">
        <v>3045572050.8899994</v>
      </c>
      <c r="H30" s="132"/>
    </row>
    <row r="31" spans="1:8" ht="12.75">
      <c r="A31" s="138" t="s">
        <v>100</v>
      </c>
      <c r="B31" s="139">
        <v>91831258.34</v>
      </c>
      <c r="C31" s="140">
        <v>54162284.39</v>
      </c>
      <c r="D31" s="139">
        <v>145993542.73000002</v>
      </c>
      <c r="E31" s="140">
        <v>34702745.53</v>
      </c>
      <c r="F31" s="139">
        <v>33876898.61</v>
      </c>
      <c r="G31" s="140">
        <v>111290797.2</v>
      </c>
      <c r="H31" s="132"/>
    </row>
    <row r="32" spans="1:8" ht="12.75">
      <c r="A32" s="138" t="s">
        <v>101</v>
      </c>
      <c r="B32" s="139">
        <v>191876502.10000002</v>
      </c>
      <c r="C32" s="140">
        <v>-5489265.059999999</v>
      </c>
      <c r="D32" s="139">
        <v>186387237.04000002</v>
      </c>
      <c r="E32" s="140">
        <v>91439210.5</v>
      </c>
      <c r="F32" s="139">
        <v>72223132.12</v>
      </c>
      <c r="G32" s="140">
        <v>94948026.53999999</v>
      </c>
      <c r="H32" s="132"/>
    </row>
    <row r="33" spans="1:8" ht="12.75">
      <c r="A33" s="138" t="s">
        <v>102</v>
      </c>
      <c r="B33" s="139">
        <v>398272337.02</v>
      </c>
      <c r="C33" s="140">
        <v>93053559.49</v>
      </c>
      <c r="D33" s="139">
        <v>491325896.51000005</v>
      </c>
      <c r="E33" s="140">
        <v>88511005.13</v>
      </c>
      <c r="F33" s="139">
        <v>78379134.1</v>
      </c>
      <c r="G33" s="140">
        <v>402814891.38</v>
      </c>
      <c r="H33" s="132"/>
    </row>
    <row r="34" spans="1:8" ht="12.75">
      <c r="A34" s="138" t="s">
        <v>103</v>
      </c>
      <c r="B34" s="139">
        <v>70012228.73</v>
      </c>
      <c r="C34" s="140">
        <v>8198483.33</v>
      </c>
      <c r="D34" s="139">
        <v>78210712.06</v>
      </c>
      <c r="E34" s="140">
        <v>38618855.56</v>
      </c>
      <c r="F34" s="139">
        <v>38227210.56</v>
      </c>
      <c r="G34" s="140">
        <v>39591856.5</v>
      </c>
      <c r="H34" s="132"/>
    </row>
    <row r="35" spans="1:8" ht="12.75">
      <c r="A35" s="138" t="s">
        <v>104</v>
      </c>
      <c r="B35" s="139">
        <v>54780882.34</v>
      </c>
      <c r="C35" s="140">
        <v>-8394346.059999999</v>
      </c>
      <c r="D35" s="139">
        <v>46386536.28</v>
      </c>
      <c r="E35" s="140">
        <v>16964467.07</v>
      </c>
      <c r="F35" s="139">
        <v>16440412.709999997</v>
      </c>
      <c r="G35" s="140">
        <v>29422069.21</v>
      </c>
      <c r="H35" s="132"/>
    </row>
    <row r="36" spans="1:8" ht="12.75">
      <c r="A36" s="138" t="s">
        <v>105</v>
      </c>
      <c r="B36" s="139">
        <v>136926050.32</v>
      </c>
      <c r="C36" s="140">
        <v>-27701749.100000005</v>
      </c>
      <c r="D36" s="139">
        <v>109224301.22</v>
      </c>
      <c r="E36" s="140">
        <v>30718044.23000001</v>
      </c>
      <c r="F36" s="139">
        <v>30153192.29000001</v>
      </c>
      <c r="G36" s="140">
        <v>78506256.99000001</v>
      </c>
      <c r="H36" s="132"/>
    </row>
    <row r="37" spans="1:8" ht="12.75">
      <c r="A37" s="138" t="s">
        <v>106</v>
      </c>
      <c r="B37" s="139">
        <v>42982787.22</v>
      </c>
      <c r="C37" s="140">
        <v>-2599781.070000001</v>
      </c>
      <c r="D37" s="139">
        <v>40383006.150000006</v>
      </c>
      <c r="E37" s="140">
        <v>14442801.950000001</v>
      </c>
      <c r="F37" s="139">
        <v>14215589.270000001</v>
      </c>
      <c r="G37" s="140">
        <v>25940204.2</v>
      </c>
      <c r="H37" s="132"/>
    </row>
    <row r="38" spans="1:8" ht="12.75">
      <c r="A38" s="138" t="s">
        <v>107</v>
      </c>
      <c r="B38" s="139">
        <v>64269344.37</v>
      </c>
      <c r="C38" s="140">
        <v>-7665141.509999996</v>
      </c>
      <c r="D38" s="139">
        <v>56604202.85999999</v>
      </c>
      <c r="E38" s="140">
        <v>8425210.62</v>
      </c>
      <c r="F38" s="139">
        <v>8129030.14</v>
      </c>
      <c r="G38" s="140">
        <v>48178992.239999995</v>
      </c>
      <c r="H38" s="132"/>
    </row>
    <row r="39" spans="1:8" ht="12.75">
      <c r="A39" s="138" t="s">
        <v>108</v>
      </c>
      <c r="B39" s="139">
        <v>73254816.25</v>
      </c>
      <c r="C39" s="140">
        <v>31929976.980000008</v>
      </c>
      <c r="D39" s="139">
        <v>105184793.23000002</v>
      </c>
      <c r="E39" s="140">
        <v>65768270.86</v>
      </c>
      <c r="F39" s="139">
        <v>65693345.86</v>
      </c>
      <c r="G39" s="140">
        <v>39416522.370000005</v>
      </c>
      <c r="H39" s="132"/>
    </row>
    <row r="40" spans="1:8" ht="12.75">
      <c r="A40" s="138" t="s">
        <v>109</v>
      </c>
      <c r="B40" s="139">
        <v>336043825.24000007</v>
      </c>
      <c r="C40" s="140">
        <v>-35904630.71999999</v>
      </c>
      <c r="D40" s="139">
        <v>300139194.52000004</v>
      </c>
      <c r="E40" s="140">
        <v>158042780.43999997</v>
      </c>
      <c r="F40" s="139">
        <v>158042780.43999997</v>
      </c>
      <c r="G40" s="140">
        <v>142096414.08</v>
      </c>
      <c r="H40" s="132"/>
    </row>
    <row r="41" spans="1:8" ht="12.75">
      <c r="A41" s="138" t="s">
        <v>110</v>
      </c>
      <c r="B41" s="139">
        <v>126512921.65</v>
      </c>
      <c r="C41" s="140">
        <v>-8661460.229999999</v>
      </c>
      <c r="D41" s="139">
        <v>117851461.41999999</v>
      </c>
      <c r="E41" s="140">
        <v>67895297.2</v>
      </c>
      <c r="F41" s="139">
        <v>67711112.4</v>
      </c>
      <c r="G41" s="140">
        <v>49956164.21999999</v>
      </c>
      <c r="H41" s="132"/>
    </row>
    <row r="42" spans="1:8" ht="12.75">
      <c r="A42" s="138" t="s">
        <v>111</v>
      </c>
      <c r="B42" s="139">
        <v>18607920.52</v>
      </c>
      <c r="C42" s="140">
        <v>-733146.18</v>
      </c>
      <c r="D42" s="139">
        <v>17874774.339999996</v>
      </c>
      <c r="E42" s="140">
        <v>14208962.789999997</v>
      </c>
      <c r="F42" s="139">
        <v>10776371.989999996</v>
      </c>
      <c r="G42" s="140">
        <v>3665811.55</v>
      </c>
      <c r="H42" s="132"/>
    </row>
    <row r="43" spans="1:8" ht="12.75">
      <c r="A43" s="138" t="s">
        <v>112</v>
      </c>
      <c r="B43" s="139">
        <v>11591110.839999998</v>
      </c>
      <c r="C43" s="140">
        <v>-124014.2900000005</v>
      </c>
      <c r="D43" s="139">
        <v>11467096.550000004</v>
      </c>
      <c r="E43" s="140">
        <v>9661276.230000002</v>
      </c>
      <c r="F43" s="139">
        <v>9064260.770000003</v>
      </c>
      <c r="G43" s="140">
        <v>1805820.32</v>
      </c>
      <c r="H43" s="132"/>
    </row>
    <row r="44" spans="1:8" ht="12.75">
      <c r="A44" s="138" t="s">
        <v>113</v>
      </c>
      <c r="B44" s="139">
        <v>5382879.4</v>
      </c>
      <c r="C44" s="140">
        <v>179454.61999999994</v>
      </c>
      <c r="D44" s="139">
        <v>5562334.0200000005</v>
      </c>
      <c r="E44" s="140">
        <v>3604915.86</v>
      </c>
      <c r="F44" s="139">
        <v>3563155.86</v>
      </c>
      <c r="G44" s="140">
        <v>1957418.1600000001</v>
      </c>
      <c r="H44" s="132"/>
    </row>
    <row r="45" spans="1:8" ht="12.75">
      <c r="A45" s="138" t="s">
        <v>114</v>
      </c>
      <c r="B45" s="139">
        <v>12523896.450000001</v>
      </c>
      <c r="C45" s="140">
        <v>2121942.480000001</v>
      </c>
      <c r="D45" s="139">
        <v>14645838.929999998</v>
      </c>
      <c r="E45" s="140">
        <v>9156139.679999998</v>
      </c>
      <c r="F45" s="139">
        <v>9156139.679999998</v>
      </c>
      <c r="G45" s="140">
        <v>5489699.25</v>
      </c>
      <c r="H45" s="132"/>
    </row>
    <row r="46" spans="1:8" ht="12.75">
      <c r="A46" s="138" t="s">
        <v>115</v>
      </c>
      <c r="B46" s="139">
        <v>33671611.58</v>
      </c>
      <c r="C46" s="140">
        <v>-20814681.110000003</v>
      </c>
      <c r="D46" s="139">
        <v>12856930.469999999</v>
      </c>
      <c r="E46" s="140">
        <v>4447715.41</v>
      </c>
      <c r="F46" s="139">
        <v>3573241.289999999</v>
      </c>
      <c r="G46" s="140">
        <v>8409215.06</v>
      </c>
      <c r="H46" s="132"/>
    </row>
    <row r="47" spans="1:8" ht="12.75">
      <c r="A47" s="138" t="s">
        <v>116</v>
      </c>
      <c r="B47" s="139">
        <v>32720109.25</v>
      </c>
      <c r="C47" s="140">
        <v>-9841510.290000001</v>
      </c>
      <c r="D47" s="139">
        <v>22878598.959999997</v>
      </c>
      <c r="E47" s="140">
        <v>11423715.119999997</v>
      </c>
      <c r="F47" s="139">
        <v>11282583.719999997</v>
      </c>
      <c r="G47" s="140">
        <v>11454883.84</v>
      </c>
      <c r="H47" s="132"/>
    </row>
    <row r="48" spans="1:8" ht="12.75">
      <c r="A48" s="141"/>
      <c r="B48" s="139"/>
      <c r="C48" s="140"/>
      <c r="D48" s="139"/>
      <c r="E48" s="140"/>
      <c r="F48" s="139"/>
      <c r="G48" s="140"/>
      <c r="H48" s="132"/>
    </row>
    <row r="49" spans="1:8" s="133" customFormat="1" ht="12.75">
      <c r="A49" s="142" t="s">
        <v>117</v>
      </c>
      <c r="B49" s="143">
        <v>679201685.86</v>
      </c>
      <c r="C49" s="144">
        <v>4543321.01</v>
      </c>
      <c r="D49" s="143">
        <v>683745006.87</v>
      </c>
      <c r="E49" s="144">
        <v>511983073.98</v>
      </c>
      <c r="F49" s="143">
        <v>511983073.98</v>
      </c>
      <c r="G49" s="144">
        <v>171761932.89000002</v>
      </c>
      <c r="H49" s="132"/>
    </row>
    <row r="50" spans="1:8" ht="12.75">
      <c r="A50" s="138" t="s">
        <v>118</v>
      </c>
      <c r="B50" s="139">
        <v>542959316.24</v>
      </c>
      <c r="C50" s="140">
        <v>0</v>
      </c>
      <c r="D50" s="139">
        <v>542959316.24</v>
      </c>
      <c r="E50" s="140">
        <v>404240026.24</v>
      </c>
      <c r="F50" s="139">
        <v>404240026.24</v>
      </c>
      <c r="G50" s="140">
        <v>138719290</v>
      </c>
      <c r="H50" s="132"/>
    </row>
    <row r="51" spans="1:8" ht="12.75">
      <c r="A51" s="138" t="s">
        <v>119</v>
      </c>
      <c r="B51" s="139">
        <v>136242369.62</v>
      </c>
      <c r="C51" s="140">
        <v>4543321.01</v>
      </c>
      <c r="D51" s="139">
        <v>140785690.63</v>
      </c>
      <c r="E51" s="140">
        <v>107743047.74</v>
      </c>
      <c r="F51" s="139">
        <v>107743047.74</v>
      </c>
      <c r="G51" s="140">
        <v>33042642.890000008</v>
      </c>
      <c r="H51" s="132"/>
    </row>
    <row r="52" spans="1:8" ht="12.75">
      <c r="A52" s="141"/>
      <c r="B52" s="139"/>
      <c r="C52" s="140"/>
      <c r="D52" s="139"/>
      <c r="E52" s="140"/>
      <c r="F52" s="139"/>
      <c r="G52" s="140"/>
      <c r="H52" s="132"/>
    </row>
    <row r="53" spans="1:8" s="133" customFormat="1" ht="12.75">
      <c r="A53" s="137" t="s">
        <v>120</v>
      </c>
      <c r="B53" s="130">
        <v>851772874.38</v>
      </c>
      <c r="C53" s="131">
        <v>26797494.35</v>
      </c>
      <c r="D53" s="130">
        <v>878570368.73</v>
      </c>
      <c r="E53" s="131">
        <v>640083466.3499999</v>
      </c>
      <c r="F53" s="130">
        <v>633883690.3499999</v>
      </c>
      <c r="G53" s="131">
        <v>238486902.38000005</v>
      </c>
      <c r="H53" s="132"/>
    </row>
    <row r="54" spans="1:8" ht="12.75">
      <c r="A54" s="138" t="s">
        <v>121</v>
      </c>
      <c r="B54" s="139">
        <v>851772874.38</v>
      </c>
      <c r="C54" s="140">
        <v>26797494.35</v>
      </c>
      <c r="D54" s="139">
        <v>878570368.73</v>
      </c>
      <c r="E54" s="140">
        <v>640083466.3499999</v>
      </c>
      <c r="F54" s="139">
        <v>633883690.3499999</v>
      </c>
      <c r="G54" s="140">
        <v>238486902.38000005</v>
      </c>
      <c r="H54" s="132"/>
    </row>
    <row r="55" spans="1:8" ht="12.75">
      <c r="A55" s="141"/>
      <c r="B55" s="139"/>
      <c r="C55" s="140"/>
      <c r="D55" s="139"/>
      <c r="E55" s="140"/>
      <c r="F55" s="139"/>
      <c r="G55" s="140"/>
      <c r="H55" s="132"/>
    </row>
    <row r="56" spans="1:8" s="133" customFormat="1" ht="12.75">
      <c r="A56" s="137" t="s">
        <v>122</v>
      </c>
      <c r="B56" s="130">
        <v>4663796430.25</v>
      </c>
      <c r="C56" s="131">
        <v>216119722.51999998</v>
      </c>
      <c r="D56" s="130">
        <v>4879916152.77</v>
      </c>
      <c r="E56" s="131">
        <v>3523041025.29</v>
      </c>
      <c r="F56" s="130">
        <v>3522618072.94</v>
      </c>
      <c r="G56" s="131">
        <v>1356875127.48</v>
      </c>
      <c r="H56" s="132"/>
    </row>
    <row r="57" spans="1:8" ht="12.75">
      <c r="A57" s="138" t="s">
        <v>123</v>
      </c>
      <c r="B57" s="139">
        <v>82340404.62</v>
      </c>
      <c r="C57" s="140">
        <v>3430850.000000001</v>
      </c>
      <c r="D57" s="139">
        <v>85771254.62</v>
      </c>
      <c r="E57" s="140">
        <v>61755300</v>
      </c>
      <c r="F57" s="139">
        <v>61755300</v>
      </c>
      <c r="G57" s="140">
        <v>24015954.620000005</v>
      </c>
      <c r="H57" s="132"/>
    </row>
    <row r="58" spans="1:8" ht="12.75">
      <c r="A58" s="138" t="s">
        <v>124</v>
      </c>
      <c r="B58" s="139">
        <v>1301677207.33</v>
      </c>
      <c r="C58" s="140">
        <v>156798813.00999996</v>
      </c>
      <c r="D58" s="139">
        <v>1458476020.3400004</v>
      </c>
      <c r="E58" s="140">
        <v>987574357.8500001</v>
      </c>
      <c r="F58" s="139">
        <v>987489357.8500001</v>
      </c>
      <c r="G58" s="140">
        <v>470901662.48999995</v>
      </c>
      <c r="H58" s="132"/>
    </row>
    <row r="59" spans="1:8" ht="12.75">
      <c r="A59" s="145" t="s">
        <v>125</v>
      </c>
      <c r="B59" s="139">
        <v>15348159.38</v>
      </c>
      <c r="C59" s="140">
        <v>493677.32</v>
      </c>
      <c r="D59" s="139">
        <v>15841836.700000001</v>
      </c>
      <c r="E59" s="140">
        <v>9891104.93</v>
      </c>
      <c r="F59" s="139">
        <v>9891104.93</v>
      </c>
      <c r="G59" s="140">
        <v>5950731.770000001</v>
      </c>
      <c r="H59" s="132"/>
    </row>
    <row r="60" spans="1:8" ht="12.75">
      <c r="A60" s="138" t="s">
        <v>126</v>
      </c>
      <c r="B60" s="139">
        <v>290917489.76</v>
      </c>
      <c r="C60" s="140">
        <v>5917137.08</v>
      </c>
      <c r="D60" s="139">
        <v>296834626.84</v>
      </c>
      <c r="E60" s="140">
        <v>202601816.88</v>
      </c>
      <c r="F60" s="139">
        <v>202601816.88</v>
      </c>
      <c r="G60" s="140">
        <v>94232809.96</v>
      </c>
      <c r="H60" s="132"/>
    </row>
    <row r="61" spans="1:8" ht="12.75">
      <c r="A61" s="138" t="s">
        <v>127</v>
      </c>
      <c r="B61" s="139">
        <v>100896886.87</v>
      </c>
      <c r="C61" s="140">
        <v>9048586</v>
      </c>
      <c r="D61" s="139">
        <v>109945472.86999999</v>
      </c>
      <c r="E61" s="140">
        <v>74144548.2</v>
      </c>
      <c r="F61" s="139">
        <v>73806595.85000001</v>
      </c>
      <c r="G61" s="140">
        <v>35800924.67</v>
      </c>
      <c r="H61" s="132"/>
    </row>
    <row r="62" spans="1:8" ht="12.75">
      <c r="A62" s="138" t="s">
        <v>128</v>
      </c>
      <c r="B62" s="139">
        <v>93071314.53</v>
      </c>
      <c r="C62" s="140">
        <v>2424280.66</v>
      </c>
      <c r="D62" s="139">
        <v>95495595.19</v>
      </c>
      <c r="E62" s="140">
        <v>67934224.46</v>
      </c>
      <c r="F62" s="139">
        <v>67934224.46</v>
      </c>
      <c r="G62" s="140">
        <v>27561370.730000008</v>
      </c>
      <c r="H62" s="132"/>
    </row>
    <row r="63" spans="1:8" ht="12.75">
      <c r="A63" s="138" t="s">
        <v>129</v>
      </c>
      <c r="B63" s="139">
        <v>2779544967.76</v>
      </c>
      <c r="C63" s="140">
        <v>38006378.45</v>
      </c>
      <c r="D63" s="139">
        <v>2817551346.21</v>
      </c>
      <c r="E63" s="140">
        <v>2119139672.97</v>
      </c>
      <c r="F63" s="139">
        <v>2119139672.97</v>
      </c>
      <c r="G63" s="140">
        <v>698411673.24</v>
      </c>
      <c r="H63" s="132"/>
    </row>
    <row r="64" spans="1:8" ht="12.75">
      <c r="A64" s="141"/>
      <c r="B64" s="139"/>
      <c r="C64" s="140"/>
      <c r="D64" s="139"/>
      <c r="E64" s="140"/>
      <c r="F64" s="139"/>
      <c r="G64" s="140"/>
      <c r="H64" s="132"/>
    </row>
    <row r="65" spans="1:9" s="133" customFormat="1" ht="12.75">
      <c r="A65" s="136" t="s">
        <v>130</v>
      </c>
      <c r="B65" s="130">
        <v>3977358983.5399995</v>
      </c>
      <c r="C65" s="131">
        <v>1977380561.7900007</v>
      </c>
      <c r="D65" s="130">
        <v>5954739545.329999</v>
      </c>
      <c r="E65" s="131">
        <v>4152688871.830001</v>
      </c>
      <c r="F65" s="130">
        <v>4121714709.880001</v>
      </c>
      <c r="G65" s="131">
        <v>1802050673.5</v>
      </c>
      <c r="H65" s="132"/>
      <c r="I65" s="120"/>
    </row>
    <row r="66" spans="1:8" ht="12.75">
      <c r="A66" s="138" t="s">
        <v>131</v>
      </c>
      <c r="B66" s="139">
        <v>47508044.260000005</v>
      </c>
      <c r="C66" s="140">
        <v>205614805.9</v>
      </c>
      <c r="D66" s="139">
        <v>253122850.16</v>
      </c>
      <c r="E66" s="140">
        <v>181571853.83</v>
      </c>
      <c r="F66" s="139">
        <v>181571853.83</v>
      </c>
      <c r="G66" s="140">
        <v>71550996.33</v>
      </c>
      <c r="H66" s="132"/>
    </row>
    <row r="67" spans="1:8" ht="12.75">
      <c r="A67" s="138" t="s">
        <v>132</v>
      </c>
      <c r="B67" s="139">
        <v>25909042.53</v>
      </c>
      <c r="C67" s="140">
        <v>8.003553375601768E-10</v>
      </c>
      <c r="D67" s="139">
        <v>25909042.53</v>
      </c>
      <c r="E67" s="140">
        <v>17879368.49</v>
      </c>
      <c r="F67" s="139">
        <v>17879368.49</v>
      </c>
      <c r="G67" s="140">
        <v>8029674.040000002</v>
      </c>
      <c r="H67" s="132"/>
    </row>
    <row r="68" spans="1:8" ht="12.75">
      <c r="A68" s="138" t="s">
        <v>133</v>
      </c>
      <c r="B68" s="139">
        <v>26101451.759999998</v>
      </c>
      <c r="C68" s="140">
        <v>-6.83940015733242E-10</v>
      </c>
      <c r="D68" s="139">
        <v>26101451.759999998</v>
      </c>
      <c r="E68" s="140">
        <v>17099161.7</v>
      </c>
      <c r="F68" s="139">
        <v>17099161.7</v>
      </c>
      <c r="G68" s="140">
        <v>9002290.059999999</v>
      </c>
      <c r="H68" s="132"/>
    </row>
    <row r="69" spans="1:8" ht="12.75">
      <c r="A69" s="138" t="s">
        <v>134</v>
      </c>
      <c r="B69" s="139">
        <v>8902619.850000001</v>
      </c>
      <c r="C69" s="140">
        <v>-3.5015546018257737E-10</v>
      </c>
      <c r="D69" s="139">
        <v>8902619.850000001</v>
      </c>
      <c r="E69" s="140">
        <v>6998722.280000001</v>
      </c>
      <c r="F69" s="139">
        <v>6998722.280000001</v>
      </c>
      <c r="G69" s="140">
        <v>1903897.5699999998</v>
      </c>
      <c r="H69" s="132"/>
    </row>
    <row r="70" spans="1:8" ht="12.75">
      <c r="A70" s="138" t="s">
        <v>135</v>
      </c>
      <c r="B70" s="139">
        <v>35142295.18</v>
      </c>
      <c r="C70" s="140">
        <v>51999.9999999961</v>
      </c>
      <c r="D70" s="139">
        <v>35194295.18</v>
      </c>
      <c r="E70" s="140">
        <v>26134601.009999998</v>
      </c>
      <c r="F70" s="139">
        <v>26134601.009999998</v>
      </c>
      <c r="G70" s="140">
        <v>9059694.17</v>
      </c>
      <c r="H70" s="132"/>
    </row>
    <row r="71" spans="1:8" ht="12.75">
      <c r="A71" s="138" t="s">
        <v>136</v>
      </c>
      <c r="B71" s="139">
        <v>25713291.26</v>
      </c>
      <c r="C71" s="140">
        <v>1681245.6500000034</v>
      </c>
      <c r="D71" s="139">
        <v>27394536.909999996</v>
      </c>
      <c r="E71" s="140">
        <v>27238991.57</v>
      </c>
      <c r="F71" s="139">
        <v>27238991.57</v>
      </c>
      <c r="G71" s="140">
        <v>155545.34000000005</v>
      </c>
      <c r="H71" s="132"/>
    </row>
    <row r="72" spans="1:8" ht="12.75">
      <c r="A72" s="138" t="s">
        <v>137</v>
      </c>
      <c r="B72" s="139">
        <v>4064065.7699999996</v>
      </c>
      <c r="C72" s="140">
        <v>-9.458744898438454E-11</v>
      </c>
      <c r="D72" s="139">
        <v>4064065.7699999996</v>
      </c>
      <c r="E72" s="140">
        <v>2610570.19</v>
      </c>
      <c r="F72" s="139">
        <v>2610570.19</v>
      </c>
      <c r="G72" s="140">
        <v>1453495.5800000003</v>
      </c>
      <c r="H72" s="132"/>
    </row>
    <row r="73" spans="1:8" ht="12.75">
      <c r="A73" s="138" t="s">
        <v>138</v>
      </c>
      <c r="B73" s="139">
        <v>6032062.7700000005</v>
      </c>
      <c r="C73" s="140">
        <v>-6.239133654162288E-10</v>
      </c>
      <c r="D73" s="139">
        <v>6032062.7700000005</v>
      </c>
      <c r="E73" s="140">
        <v>5195282.4399999995</v>
      </c>
      <c r="F73" s="139">
        <v>5195282.4399999995</v>
      </c>
      <c r="G73" s="140">
        <v>836780.3300000007</v>
      </c>
      <c r="H73" s="132"/>
    </row>
    <row r="74" spans="1:8" ht="12.75">
      <c r="A74" s="138" t="s">
        <v>139</v>
      </c>
      <c r="B74" s="139">
        <v>26000000</v>
      </c>
      <c r="C74" s="140">
        <v>47937016.97</v>
      </c>
      <c r="D74" s="139">
        <v>73937016.97</v>
      </c>
      <c r="E74" s="140">
        <v>68782393.48</v>
      </c>
      <c r="F74" s="139">
        <v>68182393.48</v>
      </c>
      <c r="G74" s="140">
        <v>5154623.49</v>
      </c>
      <c r="H74" s="132"/>
    </row>
    <row r="75" spans="1:8" ht="12.75">
      <c r="A75" s="138" t="s">
        <v>140</v>
      </c>
      <c r="B75" s="139">
        <v>15000000</v>
      </c>
      <c r="C75" s="140">
        <v>1281740.37</v>
      </c>
      <c r="D75" s="139">
        <v>16281740.37</v>
      </c>
      <c r="E75" s="140">
        <v>9780000</v>
      </c>
      <c r="F75" s="139">
        <v>9280000</v>
      </c>
      <c r="G75" s="140">
        <v>6501740.37</v>
      </c>
      <c r="H75" s="132"/>
    </row>
    <row r="76" spans="1:8" ht="12.75">
      <c r="A76" s="138" t="s">
        <v>141</v>
      </c>
      <c r="B76" s="139">
        <v>306240647.07000005</v>
      </c>
      <c r="C76" s="140">
        <v>449120228.64</v>
      </c>
      <c r="D76" s="139">
        <v>755360875.7100002</v>
      </c>
      <c r="E76" s="140">
        <v>499507534.7</v>
      </c>
      <c r="F76" s="139">
        <v>492158634.59</v>
      </c>
      <c r="G76" s="140">
        <v>255853341.01</v>
      </c>
      <c r="H76" s="132"/>
    </row>
    <row r="77" spans="1:8" ht="12.75">
      <c r="A77" s="138" t="s">
        <v>142</v>
      </c>
      <c r="B77" s="139">
        <v>163945280.66</v>
      </c>
      <c r="C77" s="140">
        <v>12992899.46</v>
      </c>
      <c r="D77" s="139">
        <v>176938180.12</v>
      </c>
      <c r="E77" s="140">
        <v>127796384.81</v>
      </c>
      <c r="F77" s="139">
        <v>119860556.35000001</v>
      </c>
      <c r="G77" s="140">
        <v>49141795.309999995</v>
      </c>
      <c r="H77" s="132"/>
    </row>
    <row r="78" spans="1:8" ht="12.75">
      <c r="A78" s="138" t="s">
        <v>143</v>
      </c>
      <c r="B78" s="139">
        <v>442212055.57000005</v>
      </c>
      <c r="C78" s="140">
        <v>506389860.91</v>
      </c>
      <c r="D78" s="139">
        <v>948601916.4800001</v>
      </c>
      <c r="E78" s="140">
        <v>828654273.6900002</v>
      </c>
      <c r="F78" s="139">
        <v>821837698.3100002</v>
      </c>
      <c r="G78" s="140">
        <v>119947642.78999996</v>
      </c>
      <c r="H78" s="132"/>
    </row>
    <row r="79" spans="1:8" ht="12.75">
      <c r="A79" s="138" t="s">
        <v>144</v>
      </c>
      <c r="B79" s="139">
        <v>639615390.46</v>
      </c>
      <c r="C79" s="140">
        <v>130093452.07000001</v>
      </c>
      <c r="D79" s="139">
        <v>769708842.5300001</v>
      </c>
      <c r="E79" s="140">
        <v>512817266.4799999</v>
      </c>
      <c r="F79" s="139">
        <v>512817266.4799999</v>
      </c>
      <c r="G79" s="140">
        <v>256891576.04999998</v>
      </c>
      <c r="H79" s="132"/>
    </row>
    <row r="80" spans="1:8" ht="12.75">
      <c r="A80" s="138" t="s">
        <v>145</v>
      </c>
      <c r="B80" s="139">
        <v>28339610.42</v>
      </c>
      <c r="C80" s="140">
        <v>5194003.640000001</v>
      </c>
      <c r="D80" s="139">
        <v>33533614.06</v>
      </c>
      <c r="E80" s="140">
        <v>27098187.380000003</v>
      </c>
      <c r="F80" s="139">
        <v>27098187.380000003</v>
      </c>
      <c r="G80" s="140">
        <v>6435426.68</v>
      </c>
      <c r="H80" s="132"/>
    </row>
    <row r="81" spans="1:8" ht="12.75">
      <c r="A81" s="138" t="s">
        <v>146</v>
      </c>
      <c r="B81" s="139">
        <v>4613808.319999999</v>
      </c>
      <c r="C81" s="140">
        <v>-2.9103830456733704E-11</v>
      </c>
      <c r="D81" s="139">
        <v>4613808.319999999</v>
      </c>
      <c r="E81" s="140">
        <v>3459111.05</v>
      </c>
      <c r="F81" s="139">
        <v>3459111.05</v>
      </c>
      <c r="G81" s="140">
        <v>1154697.27</v>
      </c>
      <c r="H81" s="132"/>
    </row>
    <row r="82" spans="1:8" ht="12.75">
      <c r="A82" s="138" t="s">
        <v>147</v>
      </c>
      <c r="B82" s="139">
        <v>7700597.840000001</v>
      </c>
      <c r="C82" s="140">
        <v>-7.639755494892597E-11</v>
      </c>
      <c r="D82" s="139">
        <v>7700597.84</v>
      </c>
      <c r="E82" s="140">
        <v>5237941.339999999</v>
      </c>
      <c r="F82" s="139">
        <v>3815083.34</v>
      </c>
      <c r="G82" s="140">
        <v>2462656.5000000005</v>
      </c>
      <c r="H82" s="132"/>
    </row>
    <row r="83" spans="1:8" ht="12.75">
      <c r="A83" s="138" t="s">
        <v>148</v>
      </c>
      <c r="B83" s="139">
        <v>5545129.5600000005</v>
      </c>
      <c r="C83" s="140">
        <v>-5.820766091346741E-11</v>
      </c>
      <c r="D83" s="139">
        <v>5545129.5600000005</v>
      </c>
      <c r="E83" s="140">
        <v>3649714.7199999997</v>
      </c>
      <c r="F83" s="139">
        <v>3649714.7199999997</v>
      </c>
      <c r="G83" s="140">
        <v>1895414.8399999999</v>
      </c>
      <c r="H83" s="132"/>
    </row>
    <row r="84" spans="1:8" ht="12.75">
      <c r="A84" s="138" t="s">
        <v>149</v>
      </c>
      <c r="B84" s="139">
        <v>5268441.68</v>
      </c>
      <c r="C84" s="140">
        <v>2.1827872842550278E-11</v>
      </c>
      <c r="D84" s="139">
        <v>5268441.680000001</v>
      </c>
      <c r="E84" s="140">
        <v>3658823.58</v>
      </c>
      <c r="F84" s="139">
        <v>3658823.58</v>
      </c>
      <c r="G84" s="140">
        <v>1609618.0999999999</v>
      </c>
      <c r="H84" s="132"/>
    </row>
    <row r="85" spans="1:8" ht="12.75">
      <c r="A85" s="146" t="s">
        <v>150</v>
      </c>
      <c r="B85" s="147">
        <v>3347245.6</v>
      </c>
      <c r="C85" s="148">
        <v>-1.6007106751203537E-10</v>
      </c>
      <c r="D85" s="147">
        <v>3347245.6</v>
      </c>
      <c r="E85" s="148">
        <v>2656932.19</v>
      </c>
      <c r="F85" s="147">
        <v>2656932.19</v>
      </c>
      <c r="G85" s="148">
        <v>690313.4099999998</v>
      </c>
      <c r="H85" s="132"/>
    </row>
    <row r="86" spans="1:8" ht="12.75">
      <c r="A86" s="138" t="s">
        <v>151</v>
      </c>
      <c r="B86" s="139">
        <v>93840514.16</v>
      </c>
      <c r="C86" s="140">
        <v>14735378.660000002</v>
      </c>
      <c r="D86" s="139">
        <v>108575892.82000001</v>
      </c>
      <c r="E86" s="140">
        <v>83146068.02000001</v>
      </c>
      <c r="F86" s="139">
        <v>83146068.02000001</v>
      </c>
      <c r="G86" s="140">
        <v>25429824.799999997</v>
      </c>
      <c r="H86" s="132"/>
    </row>
    <row r="87" spans="1:8" ht="12.75">
      <c r="A87" s="138" t="s">
        <v>152</v>
      </c>
      <c r="B87" s="139">
        <v>59742204.25000001</v>
      </c>
      <c r="C87" s="140">
        <v>2.852175384759903E-09</v>
      </c>
      <c r="D87" s="139">
        <v>59742204.25</v>
      </c>
      <c r="E87" s="140">
        <v>43934232.980000004</v>
      </c>
      <c r="F87" s="139">
        <v>43934232.980000004</v>
      </c>
      <c r="G87" s="140">
        <v>15807971.269999998</v>
      </c>
      <c r="H87" s="132"/>
    </row>
    <row r="88" spans="1:8" ht="12.75">
      <c r="A88" s="138" t="s">
        <v>153</v>
      </c>
      <c r="B88" s="139">
        <v>21020224.94</v>
      </c>
      <c r="C88" s="140">
        <v>33581014.55</v>
      </c>
      <c r="D88" s="139">
        <v>54601239.489999995</v>
      </c>
      <c r="E88" s="140">
        <v>38923766.98</v>
      </c>
      <c r="F88" s="139">
        <v>38923766.98</v>
      </c>
      <c r="G88" s="140">
        <v>15677472.510000002</v>
      </c>
      <c r="H88" s="132"/>
    </row>
    <row r="89" spans="1:8" ht="12.75">
      <c r="A89" s="138" t="s">
        <v>154</v>
      </c>
      <c r="B89" s="139">
        <v>100000000</v>
      </c>
      <c r="C89" s="140">
        <v>0</v>
      </c>
      <c r="D89" s="139">
        <v>100000000</v>
      </c>
      <c r="E89" s="140">
        <v>100000000</v>
      </c>
      <c r="F89" s="139">
        <v>100000000</v>
      </c>
      <c r="G89" s="140">
        <v>0</v>
      </c>
      <c r="H89" s="132"/>
    </row>
    <row r="90" spans="1:8" ht="12.75">
      <c r="A90" s="138" t="s">
        <v>155</v>
      </c>
      <c r="B90" s="139">
        <v>9523914.27</v>
      </c>
      <c r="C90" s="140">
        <v>9065821.92</v>
      </c>
      <c r="D90" s="139">
        <v>18589736.190000005</v>
      </c>
      <c r="E90" s="140">
        <v>16842182.57</v>
      </c>
      <c r="F90" s="139">
        <v>15342182.569999998</v>
      </c>
      <c r="G90" s="140">
        <v>1747553.62</v>
      </c>
      <c r="H90" s="132"/>
    </row>
    <row r="91" spans="1:8" ht="12.75">
      <c r="A91" s="138" t="s">
        <v>156</v>
      </c>
      <c r="B91" s="139">
        <v>93110322.63999999</v>
      </c>
      <c r="C91" s="140">
        <v>103362369.16</v>
      </c>
      <c r="D91" s="139">
        <v>196472691.79999998</v>
      </c>
      <c r="E91" s="140">
        <v>145577402.48</v>
      </c>
      <c r="F91" s="139">
        <v>143077402.48</v>
      </c>
      <c r="G91" s="140">
        <v>50895289.32000001</v>
      </c>
      <c r="H91" s="132"/>
    </row>
    <row r="92" spans="1:8" ht="12.75">
      <c r="A92" s="138" t="s">
        <v>157</v>
      </c>
      <c r="B92" s="139">
        <v>21662098.149999995</v>
      </c>
      <c r="C92" s="140">
        <v>2412009.7299999995</v>
      </c>
      <c r="D92" s="139">
        <v>24074107.88</v>
      </c>
      <c r="E92" s="140">
        <v>17096914.98</v>
      </c>
      <c r="F92" s="139">
        <v>15996914.98</v>
      </c>
      <c r="G92" s="140">
        <v>6977192.899999999</v>
      </c>
      <c r="H92" s="132"/>
    </row>
    <row r="93" spans="1:8" ht="12.75">
      <c r="A93" s="138" t="s">
        <v>158</v>
      </c>
      <c r="B93" s="139">
        <v>40213731.440000005</v>
      </c>
      <c r="C93" s="140">
        <v>10898136.329999998</v>
      </c>
      <c r="D93" s="139">
        <v>51111867.77</v>
      </c>
      <c r="E93" s="140">
        <v>37508676.06</v>
      </c>
      <c r="F93" s="139">
        <v>37508676.06</v>
      </c>
      <c r="G93" s="140">
        <v>13603191.71</v>
      </c>
      <c r="H93" s="132"/>
    </row>
    <row r="94" spans="1:8" ht="12.75">
      <c r="A94" s="138" t="s">
        <v>159</v>
      </c>
      <c r="B94" s="139">
        <v>25125182.949999996</v>
      </c>
      <c r="C94" s="140">
        <v>1.1641532182693481E-09</v>
      </c>
      <c r="D94" s="139">
        <v>25125182.949999996</v>
      </c>
      <c r="E94" s="140">
        <v>19952784.729999997</v>
      </c>
      <c r="F94" s="139">
        <v>19952784.729999997</v>
      </c>
      <c r="G94" s="140">
        <v>5172398.220000001</v>
      </c>
      <c r="H94" s="132"/>
    </row>
    <row r="95" spans="1:8" ht="12.75">
      <c r="A95" s="138" t="s">
        <v>160</v>
      </c>
      <c r="B95" s="139">
        <v>118189972</v>
      </c>
      <c r="C95" s="140">
        <v>43019239</v>
      </c>
      <c r="D95" s="139">
        <v>161209211</v>
      </c>
      <c r="E95" s="140">
        <v>123496163</v>
      </c>
      <c r="F95" s="139">
        <v>123496163</v>
      </c>
      <c r="G95" s="140">
        <v>37713048</v>
      </c>
      <c r="H95" s="132"/>
    </row>
    <row r="96" spans="1:8" ht="12.75">
      <c r="A96" s="138" t="s">
        <v>161</v>
      </c>
      <c r="B96" s="139">
        <v>7385581.8100000005</v>
      </c>
      <c r="C96" s="140">
        <v>1.0477378964424133E-09</v>
      </c>
      <c r="D96" s="139">
        <v>7385581.81</v>
      </c>
      <c r="E96" s="140">
        <v>6499293.14</v>
      </c>
      <c r="F96" s="139">
        <v>6499293.14</v>
      </c>
      <c r="G96" s="140">
        <v>886288.6700000005</v>
      </c>
      <c r="H96" s="132"/>
    </row>
    <row r="97" spans="1:8" ht="12.75">
      <c r="A97" s="138" t="s">
        <v>162</v>
      </c>
      <c r="B97" s="139">
        <v>592571195.23</v>
      </c>
      <c r="C97" s="140">
        <v>167885482.85000002</v>
      </c>
      <c r="D97" s="139">
        <v>760456678.0799999</v>
      </c>
      <c r="E97" s="140">
        <v>405402682.52</v>
      </c>
      <c r="F97" s="139">
        <v>405402682.52</v>
      </c>
      <c r="G97" s="140">
        <v>355053995.56000006</v>
      </c>
      <c r="H97" s="132"/>
    </row>
    <row r="98" spans="1:8" ht="12.75">
      <c r="A98" s="138" t="s">
        <v>163</v>
      </c>
      <c r="B98" s="139">
        <v>10632641.479999999</v>
      </c>
      <c r="C98" s="140">
        <v>-2.9103830456733704E-11</v>
      </c>
      <c r="D98" s="139">
        <v>10632641.48</v>
      </c>
      <c r="E98" s="140">
        <v>7860626.13</v>
      </c>
      <c r="F98" s="139">
        <v>6610626.13</v>
      </c>
      <c r="G98" s="140">
        <v>2772015.35</v>
      </c>
      <c r="H98" s="132"/>
    </row>
    <row r="99" spans="1:8" ht="12.75">
      <c r="A99" s="138" t="s">
        <v>164</v>
      </c>
      <c r="B99" s="139">
        <v>18550000</v>
      </c>
      <c r="C99" s="140">
        <v>-1.1641532182693481E-10</v>
      </c>
      <c r="D99" s="139">
        <v>18550000</v>
      </c>
      <c r="E99" s="140">
        <v>14612499.88</v>
      </c>
      <c r="F99" s="139">
        <v>14612499.88</v>
      </c>
      <c r="G99" s="140">
        <v>3937500.119999999</v>
      </c>
      <c r="H99" s="132"/>
    </row>
    <row r="100" spans="1:8" ht="12.75">
      <c r="A100" s="145" t="s">
        <v>165</v>
      </c>
      <c r="B100" s="139">
        <v>36419827.5</v>
      </c>
      <c r="C100" s="140">
        <v>17255782.970000006</v>
      </c>
      <c r="D100" s="139">
        <v>53675610.47</v>
      </c>
      <c r="E100" s="140">
        <v>53075610.47</v>
      </c>
      <c r="F100" s="139">
        <v>53075610.47</v>
      </c>
      <c r="G100" s="140">
        <v>600000</v>
      </c>
      <c r="H100" s="132"/>
    </row>
    <row r="101" spans="1:8" ht="12.75">
      <c r="A101" s="145" t="s">
        <v>166</v>
      </c>
      <c r="B101" s="139">
        <v>0</v>
      </c>
      <c r="C101" s="140">
        <v>748206.98</v>
      </c>
      <c r="D101" s="139">
        <v>748206.98</v>
      </c>
      <c r="E101" s="140">
        <v>748206.98</v>
      </c>
      <c r="F101" s="139">
        <v>748206.98</v>
      </c>
      <c r="G101" s="140">
        <v>0</v>
      </c>
      <c r="H101" s="132"/>
    </row>
    <row r="102" spans="1:8" ht="12.75">
      <c r="A102" s="138" t="s">
        <v>167</v>
      </c>
      <c r="B102" s="139">
        <v>27113930.279999997</v>
      </c>
      <c r="C102" s="140">
        <v>2946259.92</v>
      </c>
      <c r="D102" s="139">
        <v>30060190.199999996</v>
      </c>
      <c r="E102" s="140">
        <v>26075921.319999997</v>
      </c>
      <c r="F102" s="139">
        <v>26075921.319999997</v>
      </c>
      <c r="G102" s="140">
        <v>3984268.88</v>
      </c>
      <c r="H102" s="132"/>
    </row>
    <row r="103" spans="1:8" ht="12.75">
      <c r="A103" s="138" t="s">
        <v>168</v>
      </c>
      <c r="B103" s="139">
        <v>731680772.4399997</v>
      </c>
      <c r="C103" s="140">
        <v>85208593.23000006</v>
      </c>
      <c r="D103" s="139">
        <v>816889365.67</v>
      </c>
      <c r="E103" s="140">
        <v>437519346.5</v>
      </c>
      <c r="F103" s="139">
        <v>437519346.5</v>
      </c>
      <c r="G103" s="140">
        <v>379370019.16999996</v>
      </c>
      <c r="H103" s="132"/>
    </row>
    <row r="104" spans="1:8" ht="12.75">
      <c r="A104" s="138" t="s">
        <v>169</v>
      </c>
      <c r="B104" s="139">
        <v>14705181.68</v>
      </c>
      <c r="C104" s="140">
        <v>7538979.67</v>
      </c>
      <c r="D104" s="139">
        <v>22244161.35</v>
      </c>
      <c r="E104" s="140">
        <v>16143507.379999999</v>
      </c>
      <c r="F104" s="139">
        <v>16143507.379999999</v>
      </c>
      <c r="G104" s="140">
        <v>6100653.97</v>
      </c>
      <c r="H104" s="132"/>
    </row>
    <row r="105" spans="1:8" ht="12.75">
      <c r="A105" s="138" t="s">
        <v>170</v>
      </c>
      <c r="B105" s="139">
        <v>13199005.97</v>
      </c>
      <c r="C105" s="140">
        <v>12908554</v>
      </c>
      <c r="D105" s="139">
        <v>26107559.97</v>
      </c>
      <c r="E105" s="140">
        <v>19767764.59</v>
      </c>
      <c r="F105" s="139">
        <v>19767764.59</v>
      </c>
      <c r="G105" s="140">
        <v>6339795.38</v>
      </c>
      <c r="H105" s="132"/>
    </row>
    <row r="106" spans="1:8" ht="12.75">
      <c r="A106" s="138" t="s">
        <v>171</v>
      </c>
      <c r="B106" s="139">
        <v>16967434</v>
      </c>
      <c r="C106" s="140">
        <v>13219300</v>
      </c>
      <c r="D106" s="139">
        <v>30186734</v>
      </c>
      <c r="E106" s="140">
        <v>21881443.79</v>
      </c>
      <c r="F106" s="139">
        <v>21881443.79</v>
      </c>
      <c r="G106" s="140">
        <v>8305290.21</v>
      </c>
      <c r="H106" s="132"/>
    </row>
    <row r="107" spans="1:8" ht="12.75">
      <c r="A107" s="138" t="s">
        <v>172</v>
      </c>
      <c r="B107" s="139">
        <v>41056139.75</v>
      </c>
      <c r="C107" s="140">
        <v>38291465</v>
      </c>
      <c r="D107" s="139">
        <v>79347604.75</v>
      </c>
      <c r="E107" s="140">
        <v>57298961.37</v>
      </c>
      <c r="F107" s="139">
        <v>57298961.37</v>
      </c>
      <c r="G107" s="140">
        <v>22048643.380000003</v>
      </c>
      <c r="H107" s="132"/>
    </row>
    <row r="108" spans="1:8" ht="12.75">
      <c r="A108" s="138" t="s">
        <v>173</v>
      </c>
      <c r="B108" s="139">
        <v>34270580.120000005</v>
      </c>
      <c r="C108" s="140">
        <v>31757668</v>
      </c>
      <c r="D108" s="139">
        <v>66028248.12</v>
      </c>
      <c r="E108" s="140">
        <v>48171102.06</v>
      </c>
      <c r="F108" s="139">
        <v>48171102.06</v>
      </c>
      <c r="G108" s="140">
        <v>17857146.060000002</v>
      </c>
      <c r="H108" s="132"/>
    </row>
    <row r="109" spans="1:8" ht="12.75">
      <c r="A109" s="138" t="s">
        <v>174</v>
      </c>
      <c r="B109" s="139">
        <v>5588723.96</v>
      </c>
      <c r="C109" s="140">
        <v>4269209</v>
      </c>
      <c r="D109" s="139">
        <v>9857932.96</v>
      </c>
      <c r="E109" s="140">
        <v>7418548.97</v>
      </c>
      <c r="F109" s="139">
        <v>7418548.97</v>
      </c>
      <c r="G109" s="140">
        <v>2439383.99</v>
      </c>
      <c r="H109" s="132"/>
    </row>
    <row r="110" spans="1:8" ht="12.75">
      <c r="A110" s="138" t="s">
        <v>175</v>
      </c>
      <c r="B110" s="139">
        <v>5588723.959999999</v>
      </c>
      <c r="C110" s="140">
        <v>8407330.52</v>
      </c>
      <c r="D110" s="139">
        <v>13996054.48</v>
      </c>
      <c r="E110" s="140">
        <v>11360881.780000001</v>
      </c>
      <c r="F110" s="139">
        <v>11360881.780000001</v>
      </c>
      <c r="G110" s="140">
        <v>2635172.6999999997</v>
      </c>
      <c r="H110" s="132"/>
    </row>
    <row r="111" spans="1:8" ht="12.75">
      <c r="A111" s="138" t="s">
        <v>176</v>
      </c>
      <c r="B111" s="139">
        <v>5500000</v>
      </c>
      <c r="C111" s="140">
        <v>9182293.66</v>
      </c>
      <c r="D111" s="139">
        <v>14682293.66</v>
      </c>
      <c r="E111" s="140">
        <v>9517511.86</v>
      </c>
      <c r="F111" s="139">
        <v>9517511.86</v>
      </c>
      <c r="G111" s="140">
        <v>5164781.800000001</v>
      </c>
      <c r="H111" s="132"/>
    </row>
    <row r="112" spans="1:8" ht="12.75">
      <c r="A112" s="138" t="s">
        <v>177</v>
      </c>
      <c r="B112" s="139">
        <v>6500000</v>
      </c>
      <c r="C112" s="140">
        <v>330213.02999999974</v>
      </c>
      <c r="D112" s="139">
        <v>6830213.03</v>
      </c>
      <c r="E112" s="140">
        <v>5029656.359999999</v>
      </c>
      <c r="F112" s="139">
        <v>5029656.359999999</v>
      </c>
      <c r="G112" s="140">
        <v>1800556.67</v>
      </c>
      <c r="H112" s="132"/>
    </row>
    <row r="113" spans="1:8" ht="12.75">
      <c r="A113" s="141"/>
      <c r="B113" s="139"/>
      <c r="C113" s="140"/>
      <c r="D113" s="139"/>
      <c r="E113" s="140"/>
      <c r="F113" s="139"/>
      <c r="G113" s="140"/>
      <c r="H113" s="132"/>
    </row>
    <row r="114" spans="1:9" s="133" customFormat="1" ht="12.75">
      <c r="A114" s="129" t="s">
        <v>178</v>
      </c>
      <c r="B114" s="130">
        <v>14322973742.75</v>
      </c>
      <c r="C114" s="131">
        <v>607452417.4099979</v>
      </c>
      <c r="D114" s="130">
        <v>14930426160.16</v>
      </c>
      <c r="E114" s="131">
        <v>12621978129.729996</v>
      </c>
      <c r="F114" s="130">
        <v>11836749372.379997</v>
      </c>
      <c r="G114" s="131">
        <v>2308448030.4300003</v>
      </c>
      <c r="H114" s="132"/>
      <c r="I114" s="120"/>
    </row>
    <row r="115" spans="1:9" s="133" customFormat="1" ht="12.75">
      <c r="A115" s="134" t="s">
        <v>179</v>
      </c>
      <c r="B115" s="130">
        <v>14322973742.75</v>
      </c>
      <c r="C115" s="131">
        <v>607452417.4099979</v>
      </c>
      <c r="D115" s="130">
        <v>14930426160.16</v>
      </c>
      <c r="E115" s="131">
        <v>12621978129.729996</v>
      </c>
      <c r="F115" s="130">
        <v>11836749372.379997</v>
      </c>
      <c r="G115" s="131">
        <v>2308448030.4300003</v>
      </c>
      <c r="H115" s="132"/>
      <c r="I115" s="120"/>
    </row>
    <row r="116" spans="1:9" s="133" customFormat="1" ht="12.75">
      <c r="A116" s="135" t="s">
        <v>180</v>
      </c>
      <c r="B116" s="130">
        <v>14322973742.75</v>
      </c>
      <c r="C116" s="131">
        <v>607452417.4099979</v>
      </c>
      <c r="D116" s="130">
        <v>14930426160.16</v>
      </c>
      <c r="E116" s="131">
        <v>12621978129.729996</v>
      </c>
      <c r="F116" s="130">
        <v>11836749372.379997</v>
      </c>
      <c r="G116" s="131">
        <v>2308448030.4300003</v>
      </c>
      <c r="H116" s="132"/>
      <c r="I116" s="120"/>
    </row>
    <row r="117" spans="1:9" s="133" customFormat="1" ht="12.75">
      <c r="A117" s="136" t="s">
        <v>181</v>
      </c>
      <c r="B117" s="130">
        <v>14322973742.75</v>
      </c>
      <c r="C117" s="131">
        <v>607452417.4099979</v>
      </c>
      <c r="D117" s="130">
        <v>14930426160.16</v>
      </c>
      <c r="E117" s="131">
        <v>12621978129.729996</v>
      </c>
      <c r="F117" s="130">
        <v>11836749372.379997</v>
      </c>
      <c r="G117" s="131">
        <v>2308448030.4300003</v>
      </c>
      <c r="H117" s="132"/>
      <c r="I117" s="120"/>
    </row>
    <row r="118" spans="1:9" s="133" customFormat="1" ht="12.75">
      <c r="A118" s="138" t="s">
        <v>182</v>
      </c>
      <c r="B118" s="139">
        <v>0</v>
      </c>
      <c r="C118" s="140">
        <v>2488980974.64</v>
      </c>
      <c r="D118" s="139">
        <v>2488980974.64</v>
      </c>
      <c r="E118" s="140">
        <v>2222919534.7299995</v>
      </c>
      <c r="F118" s="139">
        <v>2175598399.96</v>
      </c>
      <c r="G118" s="140">
        <v>266061439.91</v>
      </c>
      <c r="H118" s="132"/>
      <c r="I118" s="120"/>
    </row>
    <row r="119" spans="1:8" ht="12.75">
      <c r="A119" s="138" t="s">
        <v>183</v>
      </c>
      <c r="B119" s="139">
        <v>0</v>
      </c>
      <c r="C119" s="140">
        <v>259860184.64</v>
      </c>
      <c r="D119" s="139">
        <v>259860184.64</v>
      </c>
      <c r="E119" s="140">
        <v>252791065.14000002</v>
      </c>
      <c r="F119" s="139">
        <v>230614296.91</v>
      </c>
      <c r="G119" s="140">
        <v>7069119.499999998</v>
      </c>
      <c r="H119" s="132"/>
    </row>
    <row r="120" spans="1:8" ht="12.75">
      <c r="A120" s="146" t="s">
        <v>184</v>
      </c>
      <c r="B120" s="147">
        <v>0</v>
      </c>
      <c r="C120" s="148">
        <v>117666125.3</v>
      </c>
      <c r="D120" s="147">
        <v>117666125.3</v>
      </c>
      <c r="E120" s="148">
        <v>112525323.32</v>
      </c>
      <c r="F120" s="147">
        <v>103378470.02</v>
      </c>
      <c r="G120" s="148">
        <v>5140801.980000001</v>
      </c>
      <c r="H120" s="132"/>
    </row>
    <row r="121" spans="1:8" ht="12.75">
      <c r="A121" s="138" t="s">
        <v>185</v>
      </c>
      <c r="B121" s="139">
        <v>0</v>
      </c>
      <c r="C121" s="140">
        <v>167324836.13</v>
      </c>
      <c r="D121" s="139">
        <v>167324836.13</v>
      </c>
      <c r="E121" s="140">
        <v>159818138.51</v>
      </c>
      <c r="F121" s="139">
        <v>146859777.26</v>
      </c>
      <c r="G121" s="140">
        <v>7506697.619999998</v>
      </c>
      <c r="H121" s="132"/>
    </row>
    <row r="122" spans="1:8" ht="12.75">
      <c r="A122" s="138" t="s">
        <v>186</v>
      </c>
      <c r="B122" s="139">
        <v>0</v>
      </c>
      <c r="C122" s="140">
        <v>106563136.2</v>
      </c>
      <c r="D122" s="139">
        <v>106563136.2</v>
      </c>
      <c r="E122" s="140">
        <v>102609692.06</v>
      </c>
      <c r="F122" s="139">
        <v>93916029.98</v>
      </c>
      <c r="G122" s="140">
        <v>3953444.139999999</v>
      </c>
      <c r="H122" s="132"/>
    </row>
    <row r="123" spans="1:8" ht="12.75">
      <c r="A123" s="138" t="s">
        <v>187</v>
      </c>
      <c r="B123" s="139">
        <v>0</v>
      </c>
      <c r="C123" s="140">
        <v>24816392.4</v>
      </c>
      <c r="D123" s="139">
        <v>24816392.4</v>
      </c>
      <c r="E123" s="140">
        <v>23536820.46</v>
      </c>
      <c r="F123" s="139">
        <v>21684819.71</v>
      </c>
      <c r="G123" s="140">
        <v>1279571.94</v>
      </c>
      <c r="H123" s="132"/>
    </row>
    <row r="124" spans="1:8" ht="12.75">
      <c r="A124" s="138" t="s">
        <v>188</v>
      </c>
      <c r="B124" s="139">
        <v>0</v>
      </c>
      <c r="C124" s="140">
        <v>52997195.58</v>
      </c>
      <c r="D124" s="139">
        <v>52997195.58</v>
      </c>
      <c r="E124" s="140">
        <v>50041216.370000005</v>
      </c>
      <c r="F124" s="139">
        <v>46661505.4</v>
      </c>
      <c r="G124" s="140">
        <v>2955979.210000001</v>
      </c>
      <c r="H124" s="132"/>
    </row>
    <row r="125" spans="1:8" ht="12.75">
      <c r="A125" s="138" t="s">
        <v>189</v>
      </c>
      <c r="B125" s="139">
        <v>0</v>
      </c>
      <c r="C125" s="140">
        <v>115809165.75</v>
      </c>
      <c r="D125" s="139">
        <v>115809165.75</v>
      </c>
      <c r="E125" s="140">
        <v>103176651.89</v>
      </c>
      <c r="F125" s="139">
        <v>101343391.22</v>
      </c>
      <c r="G125" s="140">
        <v>12632513.860000001</v>
      </c>
      <c r="H125" s="132"/>
    </row>
    <row r="126" spans="1:8" ht="12.75">
      <c r="A126" s="138" t="s">
        <v>190</v>
      </c>
      <c r="B126" s="139">
        <v>0</v>
      </c>
      <c r="C126" s="140">
        <v>39578312.47</v>
      </c>
      <c r="D126" s="139">
        <v>39578312.47</v>
      </c>
      <c r="E126" s="140">
        <v>37601620.559999995</v>
      </c>
      <c r="F126" s="139">
        <v>34905397.28</v>
      </c>
      <c r="G126" s="140">
        <v>1976691.91</v>
      </c>
      <c r="H126" s="132"/>
    </row>
    <row r="127" spans="1:8" ht="12.75">
      <c r="A127" s="138" t="s">
        <v>191</v>
      </c>
      <c r="B127" s="139">
        <v>0</v>
      </c>
      <c r="C127" s="140">
        <v>36613301.18</v>
      </c>
      <c r="D127" s="139">
        <v>36613301.18</v>
      </c>
      <c r="E127" s="140">
        <v>35489980.480000004</v>
      </c>
      <c r="F127" s="139">
        <v>32411039.759999998</v>
      </c>
      <c r="G127" s="140">
        <v>1123320.6999999997</v>
      </c>
      <c r="H127" s="132"/>
    </row>
    <row r="128" spans="1:8" ht="12.75">
      <c r="A128" s="138" t="s">
        <v>192</v>
      </c>
      <c r="B128" s="139">
        <v>0</v>
      </c>
      <c r="C128" s="140">
        <v>158748637.36</v>
      </c>
      <c r="D128" s="139">
        <v>158748637.36</v>
      </c>
      <c r="E128" s="140">
        <v>152377389.32</v>
      </c>
      <c r="F128" s="139">
        <v>140215254.42</v>
      </c>
      <c r="G128" s="140">
        <v>6371248.039999997</v>
      </c>
      <c r="H128" s="132"/>
    </row>
    <row r="129" spans="1:8" ht="12.75">
      <c r="A129" s="138" t="s">
        <v>193</v>
      </c>
      <c r="B129" s="139">
        <v>0</v>
      </c>
      <c r="C129" s="140">
        <v>208204505.75</v>
      </c>
      <c r="D129" s="139">
        <v>208204505.75</v>
      </c>
      <c r="E129" s="140">
        <v>194578648.10000002</v>
      </c>
      <c r="F129" s="139">
        <v>181113027.82000002</v>
      </c>
      <c r="G129" s="140">
        <v>13625857.65</v>
      </c>
      <c r="H129" s="132"/>
    </row>
    <row r="130" spans="1:8" ht="12.75">
      <c r="A130" s="138" t="s">
        <v>194</v>
      </c>
      <c r="B130" s="139">
        <v>0</v>
      </c>
      <c r="C130" s="140">
        <v>321106385.98</v>
      </c>
      <c r="D130" s="139">
        <v>321106385.98</v>
      </c>
      <c r="E130" s="140">
        <v>302991881.73</v>
      </c>
      <c r="F130" s="139">
        <v>278420876.42999995</v>
      </c>
      <c r="G130" s="140">
        <v>18114504.250000004</v>
      </c>
      <c r="H130" s="132"/>
    </row>
    <row r="131" spans="1:8" ht="12.75">
      <c r="A131" s="138" t="s">
        <v>195</v>
      </c>
      <c r="B131" s="139">
        <v>0</v>
      </c>
      <c r="C131" s="140">
        <v>62707493.34</v>
      </c>
      <c r="D131" s="139">
        <v>62707493.34</v>
      </c>
      <c r="E131" s="140">
        <v>59652195.489999995</v>
      </c>
      <c r="F131" s="139">
        <v>54965800.77</v>
      </c>
      <c r="G131" s="140">
        <v>3055297.8500000006</v>
      </c>
      <c r="H131" s="132"/>
    </row>
    <row r="132" spans="1:8" ht="12.75">
      <c r="A132" s="138" t="s">
        <v>196</v>
      </c>
      <c r="B132" s="139">
        <v>0</v>
      </c>
      <c r="C132" s="140">
        <v>51112315.69</v>
      </c>
      <c r="D132" s="139">
        <v>51112315.69</v>
      </c>
      <c r="E132" s="140">
        <v>47989703.870000005</v>
      </c>
      <c r="F132" s="139">
        <v>44533191.019999996</v>
      </c>
      <c r="G132" s="140">
        <v>3122611.8199999984</v>
      </c>
      <c r="H132" s="132"/>
    </row>
    <row r="133" spans="1:8" ht="12.75">
      <c r="A133" s="138" t="s">
        <v>197</v>
      </c>
      <c r="B133" s="139">
        <v>0</v>
      </c>
      <c r="C133" s="140">
        <v>50849730.559999995</v>
      </c>
      <c r="D133" s="139">
        <v>50849730.559999995</v>
      </c>
      <c r="E133" s="140">
        <v>47197855.83</v>
      </c>
      <c r="F133" s="139">
        <v>44608575</v>
      </c>
      <c r="G133" s="140">
        <v>3651874.7300000014</v>
      </c>
      <c r="H133" s="132"/>
    </row>
    <row r="134" spans="1:8" ht="12.75">
      <c r="A134" s="138" t="s">
        <v>198</v>
      </c>
      <c r="B134" s="139">
        <v>0</v>
      </c>
      <c r="C134" s="140">
        <v>80234678.58</v>
      </c>
      <c r="D134" s="139">
        <v>80234678.58</v>
      </c>
      <c r="E134" s="140">
        <v>77336365.36</v>
      </c>
      <c r="F134" s="139">
        <v>71034496.58999999</v>
      </c>
      <c r="G134" s="140">
        <v>2898313.219999999</v>
      </c>
      <c r="H134" s="132"/>
    </row>
    <row r="135" spans="1:8" ht="12.75">
      <c r="A135" s="138" t="s">
        <v>199</v>
      </c>
      <c r="B135" s="139">
        <v>0</v>
      </c>
      <c r="C135" s="140">
        <v>145014082.19</v>
      </c>
      <c r="D135" s="139">
        <v>145014082.19</v>
      </c>
      <c r="E135" s="140">
        <v>141600724.74</v>
      </c>
      <c r="F135" s="139">
        <v>128704220.49</v>
      </c>
      <c r="G135" s="140">
        <v>3413357.4500000016</v>
      </c>
      <c r="H135" s="132"/>
    </row>
    <row r="136" spans="1:8" ht="12.75">
      <c r="A136" s="138" t="s">
        <v>200</v>
      </c>
      <c r="B136" s="139">
        <v>0</v>
      </c>
      <c r="C136" s="140">
        <v>103050178.08</v>
      </c>
      <c r="D136" s="139">
        <v>103050178.08</v>
      </c>
      <c r="E136" s="140">
        <v>95603408.59</v>
      </c>
      <c r="F136" s="139">
        <v>92113092.84</v>
      </c>
      <c r="G136" s="140">
        <v>7446769.490000007</v>
      </c>
      <c r="H136" s="132"/>
    </row>
    <row r="137" spans="1:8" ht="12.75">
      <c r="A137" s="138" t="s">
        <v>201</v>
      </c>
      <c r="B137" s="139">
        <v>0</v>
      </c>
      <c r="C137" s="140">
        <v>56550529.150000006</v>
      </c>
      <c r="D137" s="139">
        <v>56550529.150000006</v>
      </c>
      <c r="E137" s="140">
        <v>53433167.45</v>
      </c>
      <c r="F137" s="139">
        <v>49532059.65</v>
      </c>
      <c r="G137" s="140">
        <v>3117361.6999999993</v>
      </c>
      <c r="H137" s="132"/>
    </row>
    <row r="138" spans="1:8" ht="12.75">
      <c r="A138" s="138" t="s">
        <v>202</v>
      </c>
      <c r="B138" s="139">
        <v>0</v>
      </c>
      <c r="C138" s="140">
        <v>76953031.08</v>
      </c>
      <c r="D138" s="139">
        <v>76953031.08</v>
      </c>
      <c r="E138" s="140">
        <v>74134849.74000001</v>
      </c>
      <c r="F138" s="139">
        <v>67714240.39</v>
      </c>
      <c r="G138" s="140">
        <v>2818181.3400000003</v>
      </c>
      <c r="H138" s="132"/>
    </row>
    <row r="139" spans="1:8" ht="12.75">
      <c r="A139" s="138" t="s">
        <v>203</v>
      </c>
      <c r="B139" s="139">
        <v>0</v>
      </c>
      <c r="C139" s="140">
        <v>106213916.79</v>
      </c>
      <c r="D139" s="139">
        <v>106213916.79</v>
      </c>
      <c r="E139" s="140">
        <v>102292570.99</v>
      </c>
      <c r="F139" s="139">
        <v>93565804.87</v>
      </c>
      <c r="G139" s="140">
        <v>3921345.8000000007</v>
      </c>
      <c r="H139" s="132"/>
    </row>
    <row r="140" spans="1:8" ht="12.75">
      <c r="A140" s="138" t="s">
        <v>204</v>
      </c>
      <c r="B140" s="139">
        <v>0</v>
      </c>
      <c r="C140" s="140">
        <v>259804621.83999997</v>
      </c>
      <c r="D140" s="139">
        <v>259804621.83999997</v>
      </c>
      <c r="E140" s="140">
        <v>243579596.79999998</v>
      </c>
      <c r="F140" s="139">
        <v>225066852.54999998</v>
      </c>
      <c r="G140" s="140">
        <v>16225025.04</v>
      </c>
      <c r="H140" s="132"/>
    </row>
    <row r="141" spans="1:8" ht="12.75">
      <c r="A141" s="138" t="s">
        <v>205</v>
      </c>
      <c r="B141" s="139">
        <v>0</v>
      </c>
      <c r="C141" s="140">
        <v>199286838.95999998</v>
      </c>
      <c r="D141" s="139">
        <v>199286838.95999998</v>
      </c>
      <c r="E141" s="140">
        <v>190332795.01</v>
      </c>
      <c r="F141" s="139">
        <v>175679740.01</v>
      </c>
      <c r="G141" s="140">
        <v>8954043.950000003</v>
      </c>
      <c r="H141" s="132"/>
    </row>
    <row r="142" spans="1:8" ht="12.75">
      <c r="A142" s="138" t="s">
        <v>206</v>
      </c>
      <c r="B142" s="139">
        <v>0</v>
      </c>
      <c r="C142" s="140">
        <v>107514526.98</v>
      </c>
      <c r="D142" s="139">
        <v>107514526.98</v>
      </c>
      <c r="E142" s="140">
        <v>94249105.75</v>
      </c>
      <c r="F142" s="139">
        <v>94249105.75</v>
      </c>
      <c r="G142" s="140">
        <v>13265421.229999999</v>
      </c>
      <c r="H142" s="132"/>
    </row>
    <row r="143" spans="1:8" ht="12.75">
      <c r="A143" s="138" t="s">
        <v>207</v>
      </c>
      <c r="B143" s="139">
        <v>0</v>
      </c>
      <c r="C143" s="140">
        <v>39052412.46</v>
      </c>
      <c r="D143" s="139">
        <v>39052412.46</v>
      </c>
      <c r="E143" s="140">
        <v>37106438.44</v>
      </c>
      <c r="F143" s="139">
        <v>34358770.47</v>
      </c>
      <c r="G143" s="140">
        <v>1945974.02</v>
      </c>
      <c r="H143" s="132"/>
    </row>
    <row r="144" spans="1:8" ht="12.75">
      <c r="A144" s="138" t="s">
        <v>208</v>
      </c>
      <c r="B144" s="139">
        <v>0</v>
      </c>
      <c r="C144" s="140">
        <v>68806651.6</v>
      </c>
      <c r="D144" s="139">
        <v>68806651.6</v>
      </c>
      <c r="E144" s="140">
        <v>65581996.480000004</v>
      </c>
      <c r="F144" s="139">
        <v>60285085.25</v>
      </c>
      <c r="G144" s="140">
        <v>3224655.1199999982</v>
      </c>
      <c r="H144" s="132"/>
    </row>
    <row r="145" spans="1:8" ht="12.75">
      <c r="A145" s="138" t="s">
        <v>209</v>
      </c>
      <c r="B145" s="139">
        <v>0</v>
      </c>
      <c r="C145" s="140">
        <v>44177880.55</v>
      </c>
      <c r="D145" s="139">
        <v>44177880.55</v>
      </c>
      <c r="E145" s="140">
        <v>42250183.28</v>
      </c>
      <c r="F145" s="139">
        <v>38970898.480000004</v>
      </c>
      <c r="G145" s="140">
        <v>1927697.2699999996</v>
      </c>
      <c r="H145" s="132"/>
    </row>
    <row r="146" spans="1:8" ht="12.75">
      <c r="A146" s="138" t="s">
        <v>210</v>
      </c>
      <c r="B146" s="139">
        <v>0</v>
      </c>
      <c r="C146" s="140">
        <v>89609645.27000001</v>
      </c>
      <c r="D146" s="139">
        <v>89609645.27000001</v>
      </c>
      <c r="E146" s="140">
        <v>78825134.8</v>
      </c>
      <c r="F146" s="139">
        <v>78825134.8</v>
      </c>
      <c r="G146" s="140">
        <v>10784510.469999999</v>
      </c>
      <c r="H146" s="132"/>
    </row>
    <row r="147" spans="1:8" ht="12.75">
      <c r="A147" s="138" t="s">
        <v>211</v>
      </c>
      <c r="B147" s="139">
        <v>0</v>
      </c>
      <c r="C147" s="140">
        <v>542735693.8000001</v>
      </c>
      <c r="D147" s="139">
        <v>542735693.8000001</v>
      </c>
      <c r="E147" s="140">
        <v>512142225.72999996</v>
      </c>
      <c r="F147" s="139">
        <v>472744738.12999994</v>
      </c>
      <c r="G147" s="140">
        <v>30593468.069999993</v>
      </c>
      <c r="H147" s="132"/>
    </row>
    <row r="148" spans="1:8" ht="12.75">
      <c r="A148" s="138" t="s">
        <v>212</v>
      </c>
      <c r="B148" s="139">
        <v>0</v>
      </c>
      <c r="C148" s="140">
        <v>705342235.49</v>
      </c>
      <c r="D148" s="139">
        <v>705342235.49</v>
      </c>
      <c r="E148" s="140">
        <v>644909433.29</v>
      </c>
      <c r="F148" s="139">
        <v>605854174.66</v>
      </c>
      <c r="G148" s="140">
        <v>60432802.19999997</v>
      </c>
      <c r="H148" s="132"/>
    </row>
    <row r="149" spans="1:8" ht="12.75">
      <c r="A149" s="138" t="s">
        <v>213</v>
      </c>
      <c r="B149" s="139">
        <v>0</v>
      </c>
      <c r="C149" s="140">
        <v>148691780.14</v>
      </c>
      <c r="D149" s="139">
        <v>148691780.14</v>
      </c>
      <c r="E149" s="140">
        <v>138779328.07</v>
      </c>
      <c r="F149" s="139">
        <v>128870749.77</v>
      </c>
      <c r="G149" s="140">
        <v>9912452.07</v>
      </c>
      <c r="H149" s="132"/>
    </row>
    <row r="150" spans="1:8" ht="12.75">
      <c r="A150" s="138" t="s">
        <v>214</v>
      </c>
      <c r="B150" s="139">
        <v>0</v>
      </c>
      <c r="C150" s="140">
        <v>75532909.49000001</v>
      </c>
      <c r="D150" s="139">
        <v>75532909.49000001</v>
      </c>
      <c r="E150" s="140">
        <v>71329530.2</v>
      </c>
      <c r="F150" s="139">
        <v>65983640.550000004</v>
      </c>
      <c r="G150" s="140">
        <v>4203379.289999999</v>
      </c>
      <c r="H150" s="132"/>
    </row>
    <row r="151" spans="1:8" ht="12.75">
      <c r="A151" s="138" t="s">
        <v>215</v>
      </c>
      <c r="B151" s="139">
        <v>0</v>
      </c>
      <c r="C151" s="140">
        <v>35895893.24</v>
      </c>
      <c r="D151" s="139">
        <v>35895893.24</v>
      </c>
      <c r="E151" s="140">
        <v>34683293.839999996</v>
      </c>
      <c r="F151" s="139">
        <v>31755163.659999996</v>
      </c>
      <c r="G151" s="140">
        <v>1212599.3999999997</v>
      </c>
      <c r="H151" s="132"/>
    </row>
    <row r="152" spans="1:8" ht="12.75">
      <c r="A152" s="138" t="s">
        <v>216</v>
      </c>
      <c r="B152" s="139">
        <v>0</v>
      </c>
      <c r="C152" s="140">
        <v>213060671.07</v>
      </c>
      <c r="D152" s="139">
        <v>213060671.07</v>
      </c>
      <c r="E152" s="140">
        <v>205086884.42</v>
      </c>
      <c r="F152" s="139">
        <v>188072029.67</v>
      </c>
      <c r="G152" s="140">
        <v>7973786.6499999985</v>
      </c>
      <c r="H152" s="132"/>
    </row>
    <row r="153" spans="1:8" ht="12.75">
      <c r="A153" s="138" t="s">
        <v>217</v>
      </c>
      <c r="B153" s="139">
        <v>0</v>
      </c>
      <c r="C153" s="140">
        <v>53714773.089999996</v>
      </c>
      <c r="D153" s="139">
        <v>53714773.089999996</v>
      </c>
      <c r="E153" s="140">
        <v>50170467.08</v>
      </c>
      <c r="F153" s="139">
        <v>46999520.9</v>
      </c>
      <c r="G153" s="140">
        <v>3544306.009999999</v>
      </c>
      <c r="H153" s="132"/>
    </row>
    <row r="154" spans="1:8" ht="12.75">
      <c r="A154" s="138" t="s">
        <v>218</v>
      </c>
      <c r="B154" s="139">
        <v>0</v>
      </c>
      <c r="C154" s="140">
        <v>135886844.54000002</v>
      </c>
      <c r="D154" s="139">
        <v>135886844.54000002</v>
      </c>
      <c r="E154" s="140">
        <v>126959429.16</v>
      </c>
      <c r="F154" s="139">
        <v>118761843.46</v>
      </c>
      <c r="G154" s="140">
        <v>8927415.38</v>
      </c>
      <c r="H154" s="132"/>
    </row>
    <row r="155" spans="1:8" ht="12.75">
      <c r="A155" s="138" t="s">
        <v>219</v>
      </c>
      <c r="B155" s="139">
        <v>0</v>
      </c>
      <c r="C155" s="140">
        <v>436791097.87</v>
      </c>
      <c r="D155" s="139">
        <v>436791097.87</v>
      </c>
      <c r="E155" s="140">
        <v>398709198.97999996</v>
      </c>
      <c r="F155" s="139">
        <v>374973271.97999996</v>
      </c>
      <c r="G155" s="140">
        <v>38081898.89000001</v>
      </c>
      <c r="H155" s="132"/>
    </row>
    <row r="156" spans="1:8" ht="12.75">
      <c r="A156" s="138" t="s">
        <v>220</v>
      </c>
      <c r="B156" s="139">
        <v>0</v>
      </c>
      <c r="C156" s="140">
        <v>55244965.57</v>
      </c>
      <c r="D156" s="139">
        <v>55244965.57</v>
      </c>
      <c r="E156" s="140">
        <v>52967930.07</v>
      </c>
      <c r="F156" s="139">
        <v>48598295.22</v>
      </c>
      <c r="G156" s="140">
        <v>2277035.5</v>
      </c>
      <c r="H156" s="132"/>
    </row>
    <row r="157" spans="1:8" ht="12.75">
      <c r="A157" s="146" t="s">
        <v>221</v>
      </c>
      <c r="B157" s="147">
        <v>0</v>
      </c>
      <c r="C157" s="148">
        <v>66506208.82</v>
      </c>
      <c r="D157" s="147">
        <v>66506208.82</v>
      </c>
      <c r="E157" s="148">
        <v>64236414.82000001</v>
      </c>
      <c r="F157" s="147">
        <v>58882250.7</v>
      </c>
      <c r="G157" s="148">
        <v>2269793.999999999</v>
      </c>
      <c r="H157" s="132"/>
    </row>
    <row r="158" spans="1:8" ht="12.75">
      <c r="A158" s="138" t="s">
        <v>222</v>
      </c>
      <c r="B158" s="139">
        <v>0</v>
      </c>
      <c r="C158" s="140">
        <v>31987408.1</v>
      </c>
      <c r="D158" s="139">
        <v>31987408.1</v>
      </c>
      <c r="E158" s="140">
        <v>30341991.12</v>
      </c>
      <c r="F158" s="139">
        <v>28358224.089999996</v>
      </c>
      <c r="G158" s="140">
        <v>1645416.98</v>
      </c>
      <c r="H158" s="132"/>
    </row>
    <row r="159" spans="1:8" ht="12.75">
      <c r="A159" s="138" t="s">
        <v>223</v>
      </c>
      <c r="B159" s="139">
        <v>0</v>
      </c>
      <c r="C159" s="140">
        <v>96754966.94</v>
      </c>
      <c r="D159" s="139">
        <v>96754966.94</v>
      </c>
      <c r="E159" s="140">
        <v>93376193.19</v>
      </c>
      <c r="F159" s="139">
        <v>85401165.21</v>
      </c>
      <c r="G159" s="140">
        <v>3378773.7500000005</v>
      </c>
      <c r="H159" s="132"/>
    </row>
    <row r="160" spans="1:8" ht="12.75">
      <c r="A160" s="138" t="s">
        <v>224</v>
      </c>
      <c r="B160" s="139">
        <v>0</v>
      </c>
      <c r="C160" s="140">
        <v>87337388.65</v>
      </c>
      <c r="D160" s="139">
        <v>87337388.65</v>
      </c>
      <c r="E160" s="140">
        <v>82231040.72</v>
      </c>
      <c r="F160" s="139">
        <v>76277199.04</v>
      </c>
      <c r="G160" s="140">
        <v>5106347.93</v>
      </c>
      <c r="H160" s="132"/>
    </row>
    <row r="161" spans="1:8" ht="12.75">
      <c r="A161" s="138" t="s">
        <v>225</v>
      </c>
      <c r="B161" s="139">
        <v>0</v>
      </c>
      <c r="C161" s="140">
        <v>36092555.03</v>
      </c>
      <c r="D161" s="139">
        <v>36092555.03</v>
      </c>
      <c r="E161" s="140">
        <v>34442122.61</v>
      </c>
      <c r="F161" s="139">
        <v>31797473.490000002</v>
      </c>
      <c r="G161" s="140">
        <v>1650432.419999999</v>
      </c>
      <c r="H161" s="132"/>
    </row>
    <row r="162" spans="1:8" ht="12.75">
      <c r="A162" s="138" t="s">
        <v>226</v>
      </c>
      <c r="B162" s="139">
        <v>0</v>
      </c>
      <c r="C162" s="140">
        <v>116914044.32</v>
      </c>
      <c r="D162" s="139">
        <v>116914044.32</v>
      </c>
      <c r="E162" s="140">
        <v>109603710.81</v>
      </c>
      <c r="F162" s="139">
        <v>103084549.63</v>
      </c>
      <c r="G162" s="140">
        <v>7310333.51</v>
      </c>
      <c r="H162" s="132"/>
    </row>
    <row r="163" spans="1:8" ht="12.75">
      <c r="A163" s="138" t="s">
        <v>227</v>
      </c>
      <c r="B163" s="139">
        <v>0</v>
      </c>
      <c r="C163" s="140">
        <v>94765042.92</v>
      </c>
      <c r="D163" s="139">
        <v>94765042.92</v>
      </c>
      <c r="E163" s="140">
        <v>89657511.19</v>
      </c>
      <c r="F163" s="139">
        <v>82779226.31</v>
      </c>
      <c r="G163" s="140">
        <v>5107531.7299999995</v>
      </c>
      <c r="H163" s="132"/>
    </row>
    <row r="164" spans="1:8" ht="12.75">
      <c r="A164" s="138" t="s">
        <v>228</v>
      </c>
      <c r="B164" s="139">
        <v>0</v>
      </c>
      <c r="C164" s="140">
        <v>151071628.96</v>
      </c>
      <c r="D164" s="139">
        <v>151071628.96</v>
      </c>
      <c r="E164" s="140">
        <v>145932940.56</v>
      </c>
      <c r="F164" s="139">
        <v>133387205.41</v>
      </c>
      <c r="G164" s="140">
        <v>5138688.399999999</v>
      </c>
      <c r="H164" s="132"/>
    </row>
    <row r="165" spans="1:8" ht="12.75">
      <c r="A165" s="138" t="s">
        <v>229</v>
      </c>
      <c r="B165" s="139">
        <v>0</v>
      </c>
      <c r="C165" s="140">
        <v>51858937.99</v>
      </c>
      <c r="D165" s="139">
        <v>51858937.99</v>
      </c>
      <c r="E165" s="140">
        <v>48817701.35</v>
      </c>
      <c r="F165" s="139">
        <v>45353368.370000005</v>
      </c>
      <c r="G165" s="140">
        <v>3041236.6400000006</v>
      </c>
      <c r="H165" s="132"/>
    </row>
    <row r="166" spans="1:8" ht="12.75">
      <c r="A166" s="138" t="s">
        <v>230</v>
      </c>
      <c r="B166" s="139">
        <v>0</v>
      </c>
      <c r="C166" s="140">
        <v>78815125.52000001</v>
      </c>
      <c r="D166" s="139">
        <v>78815125.52000001</v>
      </c>
      <c r="E166" s="140">
        <v>75221326.58</v>
      </c>
      <c r="F166" s="139">
        <v>69167050.31</v>
      </c>
      <c r="G166" s="140">
        <v>3593798.94</v>
      </c>
      <c r="H166" s="132"/>
    </row>
    <row r="167" spans="1:8" ht="12.75">
      <c r="A167" s="138" t="s">
        <v>231</v>
      </c>
      <c r="B167" s="139">
        <v>0</v>
      </c>
      <c r="C167" s="140">
        <v>122950367.94</v>
      </c>
      <c r="D167" s="139">
        <v>122950367.94</v>
      </c>
      <c r="E167" s="140">
        <v>118922645.12</v>
      </c>
      <c r="F167" s="139">
        <v>108570633.5</v>
      </c>
      <c r="G167" s="140">
        <v>4027722.820000002</v>
      </c>
      <c r="H167" s="132"/>
    </row>
    <row r="168" spans="1:8" ht="12.75">
      <c r="A168" s="138" t="s">
        <v>232</v>
      </c>
      <c r="B168" s="139">
        <v>0</v>
      </c>
      <c r="C168" s="140">
        <v>53108326.45</v>
      </c>
      <c r="D168" s="139">
        <v>53108326.45</v>
      </c>
      <c r="E168" s="140">
        <v>49930094.54</v>
      </c>
      <c r="F168" s="139">
        <v>46588922.41</v>
      </c>
      <c r="G168" s="140">
        <v>3178231.9100000006</v>
      </c>
      <c r="H168" s="132"/>
    </row>
    <row r="169" spans="1:8" ht="12.75">
      <c r="A169" s="138" t="s">
        <v>233</v>
      </c>
      <c r="B169" s="139">
        <v>0</v>
      </c>
      <c r="C169" s="140">
        <v>113887848.25</v>
      </c>
      <c r="D169" s="139">
        <v>113887848.25</v>
      </c>
      <c r="E169" s="140">
        <v>108486614.28999999</v>
      </c>
      <c r="F169" s="139">
        <v>100175561.44</v>
      </c>
      <c r="G169" s="140">
        <v>5401233.96</v>
      </c>
      <c r="H169" s="132"/>
    </row>
    <row r="170" spans="1:8" ht="12.75">
      <c r="A170" s="138" t="s">
        <v>234</v>
      </c>
      <c r="B170" s="139">
        <v>0</v>
      </c>
      <c r="C170" s="140">
        <v>263533131.24</v>
      </c>
      <c r="D170" s="139">
        <v>263533131.24</v>
      </c>
      <c r="E170" s="140">
        <v>250139356.17000002</v>
      </c>
      <c r="F170" s="139">
        <v>230774817.8</v>
      </c>
      <c r="G170" s="140">
        <v>13393775.069999998</v>
      </c>
      <c r="H170" s="132"/>
    </row>
    <row r="171" spans="1:8" ht="12.75">
      <c r="A171" s="138" t="s">
        <v>235</v>
      </c>
      <c r="B171" s="139">
        <v>0</v>
      </c>
      <c r="C171" s="140">
        <v>49110163.31</v>
      </c>
      <c r="D171" s="139">
        <v>49110163.31</v>
      </c>
      <c r="E171" s="140">
        <v>47594538.45</v>
      </c>
      <c r="F171" s="139">
        <v>43535359.83</v>
      </c>
      <c r="G171" s="140">
        <v>1515624.8599999999</v>
      </c>
      <c r="H171" s="132"/>
    </row>
    <row r="172" spans="1:8" ht="12.75">
      <c r="A172" s="138" t="s">
        <v>236</v>
      </c>
      <c r="B172" s="139">
        <v>0</v>
      </c>
      <c r="C172" s="140">
        <v>152738341.19</v>
      </c>
      <c r="D172" s="139">
        <v>152738341.19</v>
      </c>
      <c r="E172" s="140">
        <v>142835399.87</v>
      </c>
      <c r="F172" s="139">
        <v>133333391.08999999</v>
      </c>
      <c r="G172" s="140">
        <v>9902941.319999997</v>
      </c>
      <c r="H172" s="132"/>
    </row>
    <row r="173" spans="1:8" ht="12.75">
      <c r="A173" s="138" t="s">
        <v>237</v>
      </c>
      <c r="B173" s="139">
        <v>0</v>
      </c>
      <c r="C173" s="140">
        <v>105552171.34</v>
      </c>
      <c r="D173" s="139">
        <v>105552171.34</v>
      </c>
      <c r="E173" s="140">
        <v>97722331.49</v>
      </c>
      <c r="F173" s="139">
        <v>94632906.96000001</v>
      </c>
      <c r="G173" s="140">
        <v>7829839.850000004</v>
      </c>
      <c r="H173" s="132"/>
    </row>
    <row r="174" spans="1:8" ht="12.75">
      <c r="A174" s="138" t="s">
        <v>238</v>
      </c>
      <c r="B174" s="139">
        <v>0</v>
      </c>
      <c r="C174" s="140">
        <v>116688624.05</v>
      </c>
      <c r="D174" s="139">
        <v>116688624.05</v>
      </c>
      <c r="E174" s="140">
        <v>107627802.98</v>
      </c>
      <c r="F174" s="139">
        <v>101623303.31</v>
      </c>
      <c r="G174" s="140">
        <v>9060821.070000004</v>
      </c>
      <c r="H174" s="132"/>
    </row>
    <row r="175" spans="1:8" ht="12.75">
      <c r="A175" s="138" t="s">
        <v>239</v>
      </c>
      <c r="B175" s="139">
        <v>0</v>
      </c>
      <c r="C175" s="140">
        <v>145224334.37</v>
      </c>
      <c r="D175" s="139">
        <v>145224334.37</v>
      </c>
      <c r="E175" s="140">
        <v>135986946.62</v>
      </c>
      <c r="F175" s="139">
        <v>125105243.8</v>
      </c>
      <c r="G175" s="140">
        <v>9237387.749999996</v>
      </c>
      <c r="H175" s="132"/>
    </row>
    <row r="176" spans="1:8" ht="12.75">
      <c r="A176" s="138" t="s">
        <v>240</v>
      </c>
      <c r="B176" s="139">
        <v>0</v>
      </c>
      <c r="C176" s="140">
        <v>237943683.72</v>
      </c>
      <c r="D176" s="139">
        <v>237943683.72</v>
      </c>
      <c r="E176" s="140">
        <v>229323929.86</v>
      </c>
      <c r="F176" s="139">
        <v>209854169.61</v>
      </c>
      <c r="G176" s="140">
        <v>8619753.859999998</v>
      </c>
      <c r="H176" s="132"/>
    </row>
    <row r="177" spans="1:8" ht="12.75">
      <c r="A177" s="138" t="s">
        <v>241</v>
      </c>
      <c r="B177" s="139">
        <v>0</v>
      </c>
      <c r="C177" s="140">
        <v>203190172.76999998</v>
      </c>
      <c r="D177" s="139">
        <v>203190172.76999998</v>
      </c>
      <c r="E177" s="140">
        <v>192025242.56</v>
      </c>
      <c r="F177" s="139">
        <v>179057079.88</v>
      </c>
      <c r="G177" s="140">
        <v>11164930.210000006</v>
      </c>
      <c r="H177" s="132"/>
    </row>
    <row r="178" spans="1:8" ht="12.75">
      <c r="A178" s="138" t="s">
        <v>242</v>
      </c>
      <c r="B178" s="139">
        <v>0</v>
      </c>
      <c r="C178" s="140">
        <v>194754081.29</v>
      </c>
      <c r="D178" s="139">
        <v>194754081.29</v>
      </c>
      <c r="E178" s="140">
        <v>188562470.79</v>
      </c>
      <c r="F178" s="139">
        <v>172064558.89</v>
      </c>
      <c r="G178" s="140">
        <v>6191610.499999999</v>
      </c>
      <c r="H178" s="132"/>
    </row>
    <row r="179" spans="1:8" ht="12.75">
      <c r="A179" s="138" t="s">
        <v>243</v>
      </c>
      <c r="B179" s="139">
        <v>0</v>
      </c>
      <c r="C179" s="140">
        <v>362520008.28000003</v>
      </c>
      <c r="D179" s="139">
        <v>362520008.28000003</v>
      </c>
      <c r="E179" s="140">
        <v>336289652.58</v>
      </c>
      <c r="F179" s="139">
        <v>315808860.38</v>
      </c>
      <c r="G179" s="140">
        <v>26230355.700000007</v>
      </c>
      <c r="H179" s="132"/>
    </row>
    <row r="180" spans="1:8" ht="12.75">
      <c r="A180" s="138" t="s">
        <v>244</v>
      </c>
      <c r="B180" s="139">
        <v>0</v>
      </c>
      <c r="C180" s="140">
        <v>185919836.07</v>
      </c>
      <c r="D180" s="139">
        <v>185919836.07</v>
      </c>
      <c r="E180" s="140">
        <v>176747607.67999998</v>
      </c>
      <c r="F180" s="139">
        <v>162910363.21</v>
      </c>
      <c r="G180" s="140">
        <v>9172228.389999999</v>
      </c>
      <c r="H180" s="132"/>
    </row>
    <row r="181" spans="1:8" ht="12.75">
      <c r="A181" s="138" t="s">
        <v>245</v>
      </c>
      <c r="B181" s="139">
        <v>0</v>
      </c>
      <c r="C181" s="140">
        <v>222209436.09</v>
      </c>
      <c r="D181" s="139">
        <v>222209436.09</v>
      </c>
      <c r="E181" s="140">
        <v>207822020.95</v>
      </c>
      <c r="F181" s="139">
        <v>194134726.33</v>
      </c>
      <c r="G181" s="140">
        <v>14387415.13999999</v>
      </c>
      <c r="H181" s="132"/>
    </row>
    <row r="182" spans="1:8" ht="12.75">
      <c r="A182" s="138" t="s">
        <v>246</v>
      </c>
      <c r="B182" s="139">
        <v>0</v>
      </c>
      <c r="C182" s="140">
        <v>201568444.85999998</v>
      </c>
      <c r="D182" s="139">
        <v>201568444.85999998</v>
      </c>
      <c r="E182" s="140">
        <v>190016243.18</v>
      </c>
      <c r="F182" s="139">
        <v>175918189.14999998</v>
      </c>
      <c r="G182" s="140">
        <v>11552201.680000003</v>
      </c>
      <c r="H182" s="132"/>
    </row>
    <row r="183" spans="1:8" ht="12.75">
      <c r="A183" s="138" t="s">
        <v>247</v>
      </c>
      <c r="B183" s="139">
        <v>0</v>
      </c>
      <c r="C183" s="140">
        <v>113098797.76</v>
      </c>
      <c r="D183" s="139">
        <v>113098797.76</v>
      </c>
      <c r="E183" s="140">
        <v>106266911.56</v>
      </c>
      <c r="F183" s="139">
        <v>98743612.59</v>
      </c>
      <c r="G183" s="140">
        <v>6831886.200000001</v>
      </c>
      <c r="H183" s="132"/>
    </row>
    <row r="184" spans="1:8" ht="12.75">
      <c r="A184" s="138" t="s">
        <v>248</v>
      </c>
      <c r="B184" s="139">
        <v>0</v>
      </c>
      <c r="C184" s="140">
        <v>69777577.45</v>
      </c>
      <c r="D184" s="139">
        <v>69777577.45</v>
      </c>
      <c r="E184" s="140">
        <v>65700123.84</v>
      </c>
      <c r="F184" s="139">
        <v>61271535.56</v>
      </c>
      <c r="G184" s="140">
        <v>4077453.61</v>
      </c>
      <c r="H184" s="132"/>
    </row>
    <row r="185" spans="1:8" ht="12.75">
      <c r="A185" s="138" t="s">
        <v>249</v>
      </c>
      <c r="B185" s="139">
        <v>0</v>
      </c>
      <c r="C185" s="140">
        <v>151648840.57</v>
      </c>
      <c r="D185" s="139">
        <v>151648840.57</v>
      </c>
      <c r="E185" s="140">
        <v>141965200.06000003</v>
      </c>
      <c r="F185" s="139">
        <v>132014301.08000001</v>
      </c>
      <c r="G185" s="140">
        <v>9683640.51</v>
      </c>
      <c r="H185" s="132"/>
    </row>
    <row r="186" spans="1:8" ht="12.75">
      <c r="A186" s="138" t="s">
        <v>250</v>
      </c>
      <c r="B186" s="139">
        <v>0</v>
      </c>
      <c r="C186" s="140">
        <v>137449705.38</v>
      </c>
      <c r="D186" s="139">
        <v>137449705.38</v>
      </c>
      <c r="E186" s="140">
        <v>133148787.72</v>
      </c>
      <c r="F186" s="139">
        <v>121447761.29</v>
      </c>
      <c r="G186" s="140">
        <v>4300917.659999999</v>
      </c>
      <c r="H186" s="132"/>
    </row>
    <row r="187" spans="1:8" ht="12.75">
      <c r="A187" s="138" t="s">
        <v>251</v>
      </c>
      <c r="B187" s="139">
        <v>0</v>
      </c>
      <c r="C187" s="140">
        <v>65793731.35</v>
      </c>
      <c r="D187" s="139">
        <v>65793731.35</v>
      </c>
      <c r="E187" s="140">
        <v>63881125</v>
      </c>
      <c r="F187" s="139">
        <v>58371460.05</v>
      </c>
      <c r="G187" s="140">
        <v>1912606.3499999992</v>
      </c>
      <c r="H187" s="132"/>
    </row>
    <row r="188" spans="1:8" ht="12.75">
      <c r="A188" s="138" t="s">
        <v>252</v>
      </c>
      <c r="B188" s="139">
        <v>0</v>
      </c>
      <c r="C188" s="140">
        <v>50632924.18</v>
      </c>
      <c r="D188" s="139">
        <v>50632924.18</v>
      </c>
      <c r="E188" s="140">
        <v>44403997.47</v>
      </c>
      <c r="F188" s="139">
        <v>44403997.47</v>
      </c>
      <c r="G188" s="140">
        <v>6228926.709999999</v>
      </c>
      <c r="H188" s="132"/>
    </row>
    <row r="189" spans="1:8" ht="12.75">
      <c r="A189" s="138" t="s">
        <v>253</v>
      </c>
      <c r="B189" s="139">
        <v>0</v>
      </c>
      <c r="C189" s="140">
        <v>39942061.98</v>
      </c>
      <c r="D189" s="139">
        <v>39942061.98</v>
      </c>
      <c r="E189" s="140">
        <v>38108193.5</v>
      </c>
      <c r="F189" s="139">
        <v>35418022.6</v>
      </c>
      <c r="G189" s="140">
        <v>1833868.4800000002</v>
      </c>
      <c r="H189" s="132"/>
    </row>
    <row r="190" spans="1:8" ht="12.75">
      <c r="A190" s="138" t="s">
        <v>254</v>
      </c>
      <c r="B190" s="139">
        <v>0</v>
      </c>
      <c r="C190" s="140">
        <v>299748378.03</v>
      </c>
      <c r="D190" s="139">
        <v>299748378.03</v>
      </c>
      <c r="E190" s="140">
        <v>282700180.14</v>
      </c>
      <c r="F190" s="139">
        <v>261246649.67</v>
      </c>
      <c r="G190" s="140">
        <v>17048197.889999997</v>
      </c>
      <c r="H190" s="132"/>
    </row>
    <row r="191" spans="1:8" ht="12.75">
      <c r="A191" s="138" t="s">
        <v>255</v>
      </c>
      <c r="B191" s="139">
        <v>0</v>
      </c>
      <c r="C191" s="140">
        <v>77219033.89</v>
      </c>
      <c r="D191" s="139">
        <v>77219033.89</v>
      </c>
      <c r="E191" s="140">
        <v>72440836.16000001</v>
      </c>
      <c r="F191" s="139">
        <v>67387648.73</v>
      </c>
      <c r="G191" s="140">
        <v>4778197.729999999</v>
      </c>
      <c r="H191" s="132"/>
    </row>
    <row r="192" spans="1:8" ht="12.75">
      <c r="A192" s="138" t="s">
        <v>256</v>
      </c>
      <c r="B192" s="139">
        <v>0</v>
      </c>
      <c r="C192" s="140">
        <v>64006890.71000001</v>
      </c>
      <c r="D192" s="139">
        <v>64006890.71000001</v>
      </c>
      <c r="E192" s="140">
        <v>61638606.510000005</v>
      </c>
      <c r="F192" s="139">
        <v>56425130.66</v>
      </c>
      <c r="G192" s="140">
        <v>2368284.1999999993</v>
      </c>
      <c r="H192" s="132"/>
    </row>
    <row r="193" spans="1:8" ht="12.75">
      <c r="A193" s="138" t="s">
        <v>257</v>
      </c>
      <c r="B193" s="139">
        <v>0</v>
      </c>
      <c r="C193" s="140">
        <v>34718172.169999994</v>
      </c>
      <c r="D193" s="139">
        <v>34718172.169999994</v>
      </c>
      <c r="E193" s="140">
        <v>32889380.619999997</v>
      </c>
      <c r="F193" s="139">
        <v>30619812.32</v>
      </c>
      <c r="G193" s="140">
        <v>1828791.5500000005</v>
      </c>
      <c r="H193" s="132"/>
    </row>
    <row r="194" spans="1:8" ht="12.75">
      <c r="A194" s="146" t="s">
        <v>258</v>
      </c>
      <c r="B194" s="147">
        <v>0</v>
      </c>
      <c r="C194" s="148">
        <v>165877668.49</v>
      </c>
      <c r="D194" s="147">
        <v>165877668.49</v>
      </c>
      <c r="E194" s="148">
        <v>160142888.68</v>
      </c>
      <c r="F194" s="147">
        <v>146264975.02999997</v>
      </c>
      <c r="G194" s="148">
        <v>5734779.8100000005</v>
      </c>
      <c r="H194" s="132"/>
    </row>
    <row r="195" spans="1:8" ht="12.75">
      <c r="A195" s="138" t="s">
        <v>259</v>
      </c>
      <c r="B195" s="139">
        <v>0</v>
      </c>
      <c r="C195" s="140">
        <v>66006841.67</v>
      </c>
      <c r="D195" s="139">
        <v>66006841.67</v>
      </c>
      <c r="E195" s="140">
        <v>63867473.14</v>
      </c>
      <c r="F195" s="139">
        <v>58314417.010000005</v>
      </c>
      <c r="G195" s="140">
        <v>2139368.530000001</v>
      </c>
      <c r="H195" s="132"/>
    </row>
    <row r="196" spans="1:8" ht="12.75">
      <c r="A196" s="138" t="s">
        <v>260</v>
      </c>
      <c r="B196" s="139">
        <v>0</v>
      </c>
      <c r="C196" s="140">
        <v>418102420.49</v>
      </c>
      <c r="D196" s="139">
        <v>418102420.49</v>
      </c>
      <c r="E196" s="140">
        <v>376006655.96000004</v>
      </c>
      <c r="F196" s="139">
        <v>359244155.68</v>
      </c>
      <c r="G196" s="140">
        <v>42095764.53</v>
      </c>
      <c r="H196" s="132"/>
    </row>
    <row r="197" spans="1:8" ht="12.75">
      <c r="A197" s="138" t="s">
        <v>261</v>
      </c>
      <c r="B197" s="139">
        <v>0</v>
      </c>
      <c r="C197" s="140">
        <v>95409609.5</v>
      </c>
      <c r="D197" s="139">
        <v>95409609.5</v>
      </c>
      <c r="E197" s="140">
        <v>90790824.19</v>
      </c>
      <c r="F197" s="139">
        <v>84279926.87</v>
      </c>
      <c r="G197" s="140">
        <v>4618785.3100000005</v>
      </c>
      <c r="H197" s="132"/>
    </row>
    <row r="198" spans="1:8" ht="12.75">
      <c r="A198" s="138" t="s">
        <v>262</v>
      </c>
      <c r="B198" s="139">
        <v>0</v>
      </c>
      <c r="C198" s="140">
        <v>101181782.81</v>
      </c>
      <c r="D198" s="139">
        <v>101181782.81</v>
      </c>
      <c r="E198" s="140">
        <v>96771318.97</v>
      </c>
      <c r="F198" s="139">
        <v>88777382.52</v>
      </c>
      <c r="G198" s="140">
        <v>4410463.840000001</v>
      </c>
      <c r="H198" s="132"/>
    </row>
    <row r="199" spans="1:8" ht="12.75">
      <c r="A199" s="138" t="s">
        <v>263</v>
      </c>
      <c r="B199" s="139">
        <v>14322973742.75</v>
      </c>
      <c r="C199" s="140">
        <v>-12928268848.29</v>
      </c>
      <c r="D199" s="139">
        <v>1394704894.46</v>
      </c>
      <c r="E199" s="140">
        <v>0</v>
      </c>
      <c r="F199" s="139">
        <v>0</v>
      </c>
      <c r="G199" s="140">
        <v>1394704894.46</v>
      </c>
      <c r="H199" s="132"/>
    </row>
    <row r="200" spans="1:8" ht="12.75">
      <c r="A200" s="141"/>
      <c r="B200" s="139"/>
      <c r="C200" s="140"/>
      <c r="D200" s="139"/>
      <c r="E200" s="140"/>
      <c r="F200" s="139"/>
      <c r="G200" s="140"/>
      <c r="H200" s="132"/>
    </row>
    <row r="201" spans="1:8" ht="12.75">
      <c r="A201" s="149" t="s">
        <v>264</v>
      </c>
      <c r="B201" s="150">
        <v>61806070437.909996</v>
      </c>
      <c r="C201" s="151">
        <v>6920570598.489994</v>
      </c>
      <c r="D201" s="150">
        <v>68726641036.39998</v>
      </c>
      <c r="E201" s="151">
        <v>49350824022.61004</v>
      </c>
      <c r="F201" s="150">
        <v>48226565062.69002</v>
      </c>
      <c r="G201" s="151">
        <v>19375817013.789986</v>
      </c>
      <c r="H201" s="132"/>
    </row>
    <row r="202" spans="1:8" ht="15">
      <c r="A202" s="152"/>
      <c r="B202" s="152"/>
      <c r="C202" s="152"/>
      <c r="D202" s="152"/>
      <c r="E202" s="152"/>
      <c r="F202" s="152"/>
      <c r="G202" s="152"/>
      <c r="H202" s="132"/>
    </row>
    <row r="203" spans="1:7" ht="15">
      <c r="A203" s="152"/>
      <c r="B203" s="152"/>
      <c r="C203" s="152"/>
      <c r="D203" s="152"/>
      <c r="E203" s="152"/>
      <c r="F203" s="152"/>
      <c r="G203" s="152"/>
    </row>
    <row r="204" spans="1:7" ht="15">
      <c r="A204" s="152"/>
      <c r="B204" s="152"/>
      <c r="C204" s="152"/>
      <c r="D204" s="152"/>
      <c r="E204" s="152"/>
      <c r="F204" s="152"/>
      <c r="G204" s="152"/>
    </row>
    <row r="205" spans="1:7" ht="15">
      <c r="A205" s="152"/>
      <c r="B205" s="152"/>
      <c r="C205" s="152"/>
      <c r="D205" s="152"/>
      <c r="E205" s="152"/>
      <c r="F205" s="152"/>
      <c r="G205" s="152"/>
    </row>
    <row r="206" spans="1:7" ht="15">
      <c r="A206" s="152"/>
      <c r="B206" s="152"/>
      <c r="C206" s="152"/>
      <c r="D206" s="152"/>
      <c r="E206" s="152"/>
      <c r="F206" s="152"/>
      <c r="G206" s="152"/>
    </row>
    <row r="207" spans="1:7" ht="15">
      <c r="A207" s="152"/>
      <c r="B207" s="152"/>
      <c r="C207" s="152"/>
      <c r="D207" s="152"/>
      <c r="E207" s="152"/>
      <c r="F207" s="152"/>
      <c r="G207" s="152"/>
    </row>
    <row r="208" spans="1:7" ht="15">
      <c r="A208" s="152"/>
      <c r="B208" s="152"/>
      <c r="C208" s="152"/>
      <c r="D208" s="152"/>
      <c r="E208" s="152"/>
      <c r="F208" s="152"/>
      <c r="G208" s="152"/>
    </row>
    <row r="209" spans="1:7" ht="12.75">
      <c r="A209" s="153"/>
      <c r="B209" s="153"/>
      <c r="C209" s="153"/>
      <c r="D209" s="153"/>
      <c r="E209" s="153"/>
      <c r="F209" s="153"/>
      <c r="G209" s="153"/>
    </row>
    <row r="210" spans="1:7" ht="12.75">
      <c r="A210" s="154"/>
      <c r="B210" s="153"/>
      <c r="C210" s="154"/>
      <c r="D210" s="154"/>
      <c r="E210" s="154"/>
      <c r="F210" s="154"/>
      <c r="G210" s="154"/>
    </row>
    <row r="211" spans="1:7" ht="12.75">
      <c r="A211" s="154"/>
      <c r="B211" s="153"/>
      <c r="C211" s="154"/>
      <c r="D211" s="154"/>
      <c r="E211" s="154"/>
      <c r="F211" s="154"/>
      <c r="G211" s="154"/>
    </row>
    <row r="212" spans="1:7" ht="12.75">
      <c r="A212" s="155"/>
      <c r="B212" s="156"/>
      <c r="C212" s="153"/>
      <c r="D212" s="153"/>
      <c r="E212" s="153"/>
      <c r="F212" s="153"/>
      <c r="G212" s="153"/>
    </row>
    <row r="213" spans="1:7" ht="12.75">
      <c r="A213" s="119"/>
      <c r="B213" s="119"/>
      <c r="C213" s="119"/>
      <c r="D213" s="119"/>
      <c r="E213" s="119"/>
      <c r="F213" s="119"/>
      <c r="G213" s="119"/>
    </row>
    <row r="214" spans="1:7" ht="12.75">
      <c r="A214" s="119"/>
      <c r="B214" s="119"/>
      <c r="C214" s="119"/>
      <c r="D214" s="119"/>
      <c r="E214" s="119"/>
      <c r="F214" s="119"/>
      <c r="G214" s="119"/>
    </row>
    <row r="215" spans="1:7" ht="12.75">
      <c r="A215" s="119"/>
      <c r="B215" s="119"/>
      <c r="C215" s="119"/>
      <c r="D215" s="119"/>
      <c r="E215" s="119"/>
      <c r="F215" s="119"/>
      <c r="G215" s="119"/>
    </row>
  </sheetData>
  <sheetProtection/>
  <mergeCells count="11">
    <mergeCell ref="A8:G8"/>
    <mergeCell ref="A9:G9"/>
    <mergeCell ref="A10:A11"/>
    <mergeCell ref="B10:F10"/>
    <mergeCell ref="G10:G11"/>
    <mergeCell ref="A1:G1"/>
    <mergeCell ref="A2:G2"/>
    <mergeCell ref="A3:G3"/>
    <mergeCell ref="A5:G5"/>
    <mergeCell ref="A6:G6"/>
    <mergeCell ref="A7:G7"/>
  </mergeCells>
  <printOptions horizontalCentered="1"/>
  <pageMargins left="0.59" right="0.59" top="0.79" bottom="0.59" header="0.31" footer="0.31"/>
  <pageSetup horizontalDpi="600" verticalDpi="600" orientation="portrait" scale="5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H29"/>
  <sheetViews>
    <sheetView zoomScaleSheetLayoutView="70" zoomScalePageLayoutView="0" workbookViewId="0" topLeftCell="A1">
      <selection activeCell="A8" sqref="A5:G8"/>
    </sheetView>
  </sheetViews>
  <sheetFormatPr defaultColWidth="11.421875" defaultRowHeight="15"/>
  <cols>
    <col min="1" max="1" width="47.421875" style="120" customWidth="1"/>
    <col min="2" max="7" width="12.7109375" style="120" customWidth="1"/>
    <col min="8" max="8" width="10.8515625" style="119" customWidth="1"/>
    <col min="9" max="190" width="10.8515625" style="120" customWidth="1"/>
    <col min="191" max="191" width="43.00390625" style="120" customWidth="1"/>
    <col min="192" max="192" width="17.00390625" style="120" customWidth="1"/>
    <col min="193" max="193" width="23.421875" style="120" customWidth="1"/>
    <col min="194" max="194" width="17.28125" style="120" customWidth="1"/>
    <col min="195" max="195" width="16.140625" style="120" customWidth="1"/>
    <col min="196" max="196" width="21.421875" style="120" customWidth="1"/>
    <col min="197" max="197" width="23.00390625" style="120" customWidth="1"/>
    <col min="198" max="16384" width="10.8515625" style="120" customWidth="1"/>
  </cols>
  <sheetData>
    <row r="1" spans="1:7" ht="15" customHeight="1">
      <c r="A1" s="157" t="s">
        <v>265</v>
      </c>
      <c r="B1" s="157"/>
      <c r="C1" s="157"/>
      <c r="D1" s="157"/>
      <c r="E1" s="157"/>
      <c r="F1" s="157"/>
      <c r="G1" s="157"/>
    </row>
    <row r="2" spans="1:7" ht="15">
      <c r="A2" s="121" t="s">
        <v>67</v>
      </c>
      <c r="B2" s="121"/>
      <c r="C2" s="121"/>
      <c r="D2" s="121"/>
      <c r="E2" s="121"/>
      <c r="F2" s="121"/>
      <c r="G2" s="121"/>
    </row>
    <row r="3" spans="1:7" ht="15">
      <c r="A3" s="121" t="s">
        <v>68</v>
      </c>
      <c r="B3" s="121"/>
      <c r="C3" s="121"/>
      <c r="D3" s="121"/>
      <c r="E3" s="121"/>
      <c r="F3" s="121"/>
      <c r="G3" s="121"/>
    </row>
    <row r="4" spans="1:7" ht="15">
      <c r="A4" s="122"/>
      <c r="B4" s="152"/>
      <c r="C4" s="152"/>
      <c r="D4" s="152"/>
      <c r="E4" s="152"/>
      <c r="F4" s="158"/>
      <c r="G4" s="158"/>
    </row>
    <row r="5" spans="1:7" ht="17.25" customHeight="1">
      <c r="A5" s="297" t="s">
        <v>69</v>
      </c>
      <c r="B5" s="311"/>
      <c r="C5" s="311"/>
      <c r="D5" s="311"/>
      <c r="E5" s="311"/>
      <c r="F5" s="311"/>
      <c r="G5" s="312"/>
    </row>
    <row r="6" spans="1:7" ht="16.5" customHeight="1">
      <c r="A6" s="300" t="s">
        <v>266</v>
      </c>
      <c r="B6" s="285"/>
      <c r="C6" s="285"/>
      <c r="D6" s="285"/>
      <c r="E6" s="285"/>
      <c r="F6" s="285"/>
      <c r="G6" s="286"/>
    </row>
    <row r="7" spans="1:7" ht="20.25" customHeight="1">
      <c r="A7" s="300" t="s">
        <v>71</v>
      </c>
      <c r="B7" s="313"/>
      <c r="C7" s="313"/>
      <c r="D7" s="313"/>
      <c r="E7" s="313"/>
      <c r="F7" s="313"/>
      <c r="G7" s="314"/>
    </row>
    <row r="8" spans="1:7" ht="20.25" customHeight="1">
      <c r="A8" s="301" t="s">
        <v>72</v>
      </c>
      <c r="B8" s="315"/>
      <c r="C8" s="315"/>
      <c r="D8" s="315"/>
      <c r="E8" s="315"/>
      <c r="F8" s="315"/>
      <c r="G8" s="316"/>
    </row>
    <row r="9" spans="1:7" ht="29.25" customHeight="1">
      <c r="A9" s="159" t="s">
        <v>73</v>
      </c>
      <c r="B9" s="159"/>
      <c r="C9" s="159"/>
      <c r="D9" s="159"/>
      <c r="E9" s="159"/>
      <c r="F9" s="159"/>
      <c r="G9" s="159"/>
    </row>
    <row r="10" spans="1:7" ht="19.5" customHeight="1">
      <c r="A10" s="292" t="s">
        <v>74</v>
      </c>
      <c r="B10" s="293" t="s">
        <v>75</v>
      </c>
      <c r="C10" s="293"/>
      <c r="D10" s="293"/>
      <c r="E10" s="293"/>
      <c r="F10" s="293"/>
      <c r="G10" s="292" t="s">
        <v>76</v>
      </c>
    </row>
    <row r="11" spans="1:7" ht="25.5">
      <c r="A11" s="292"/>
      <c r="B11" s="295" t="s">
        <v>77</v>
      </c>
      <c r="C11" s="310" t="s">
        <v>78</v>
      </c>
      <c r="D11" s="295" t="s">
        <v>10</v>
      </c>
      <c r="E11" s="295" t="s">
        <v>11</v>
      </c>
      <c r="F11" s="295" t="s">
        <v>79</v>
      </c>
      <c r="G11" s="292"/>
    </row>
    <row r="12" spans="1:7" ht="18" customHeight="1">
      <c r="A12" s="295" t="s">
        <v>80</v>
      </c>
      <c r="B12" s="295">
        <v>1</v>
      </c>
      <c r="C12" s="295">
        <v>2</v>
      </c>
      <c r="D12" s="295" t="s">
        <v>81</v>
      </c>
      <c r="E12" s="295">
        <v>4</v>
      </c>
      <c r="F12" s="295">
        <v>5</v>
      </c>
      <c r="G12" s="295" t="s">
        <v>82</v>
      </c>
    </row>
    <row r="13" spans="1:7" ht="15" customHeight="1">
      <c r="A13" s="160"/>
      <c r="B13" s="161"/>
      <c r="C13" s="160"/>
      <c r="D13" s="161"/>
      <c r="E13" s="160"/>
      <c r="F13" s="161"/>
      <c r="G13" s="160"/>
    </row>
    <row r="14" spans="1:8" s="166" customFormat="1" ht="15" customHeight="1">
      <c r="A14" s="162" t="s">
        <v>86</v>
      </c>
      <c r="B14" s="163">
        <v>43505737711.619896</v>
      </c>
      <c r="C14" s="164">
        <v>4335737619.290001</v>
      </c>
      <c r="D14" s="163">
        <v>47841475330.90996</v>
      </c>
      <c r="E14" s="164">
        <v>32576157021.05001</v>
      </c>
      <c r="F14" s="163">
        <v>32268100980.43</v>
      </c>
      <c r="G14" s="164">
        <v>15265318309.860018</v>
      </c>
      <c r="H14" s="165"/>
    </row>
    <row r="15" spans="1:8" s="170" customFormat="1" ht="34.5" customHeight="1">
      <c r="A15" s="167" t="s">
        <v>87</v>
      </c>
      <c r="B15" s="168">
        <v>37310966721.1299</v>
      </c>
      <c r="C15" s="169">
        <v>4088277081.410001</v>
      </c>
      <c r="D15" s="168">
        <v>41399243802.539955</v>
      </c>
      <c r="E15" s="169">
        <v>27901049455.43001</v>
      </c>
      <c r="F15" s="168">
        <v>27599616143.160004</v>
      </c>
      <c r="G15" s="169">
        <v>13498194347.11002</v>
      </c>
      <c r="H15" s="165"/>
    </row>
    <row r="16" spans="1:8" s="170" customFormat="1" ht="34.5" customHeight="1">
      <c r="A16" s="167" t="s">
        <v>117</v>
      </c>
      <c r="B16" s="168">
        <v>679201685.86</v>
      </c>
      <c r="C16" s="169">
        <v>4543321.01</v>
      </c>
      <c r="D16" s="168">
        <v>683745006.87</v>
      </c>
      <c r="E16" s="169">
        <v>511983073.98</v>
      </c>
      <c r="F16" s="168">
        <v>511983073.98</v>
      </c>
      <c r="G16" s="169">
        <v>171761932.89</v>
      </c>
      <c r="H16" s="165"/>
    </row>
    <row r="17" spans="1:8" s="170" customFormat="1" ht="34.5" customHeight="1">
      <c r="A17" s="167" t="s">
        <v>120</v>
      </c>
      <c r="B17" s="168">
        <v>851772874.38</v>
      </c>
      <c r="C17" s="169">
        <v>26797494.35</v>
      </c>
      <c r="D17" s="168">
        <v>878570368.73</v>
      </c>
      <c r="E17" s="169">
        <v>640083466.3499999</v>
      </c>
      <c r="F17" s="168">
        <v>633883690.3499999</v>
      </c>
      <c r="G17" s="169">
        <v>238486902.38000005</v>
      </c>
      <c r="H17" s="165"/>
    </row>
    <row r="18" spans="1:8" s="170" customFormat="1" ht="34.5" customHeight="1">
      <c r="A18" s="167" t="s">
        <v>122</v>
      </c>
      <c r="B18" s="168">
        <v>4663796430.25</v>
      </c>
      <c r="C18" s="169">
        <v>216119722.51999998</v>
      </c>
      <c r="D18" s="168">
        <v>4879916152.7699995</v>
      </c>
      <c r="E18" s="169">
        <v>3523041025.289999</v>
      </c>
      <c r="F18" s="168">
        <v>3522618072.939999</v>
      </c>
      <c r="G18" s="169">
        <v>1356875127.4800003</v>
      </c>
      <c r="H18" s="165"/>
    </row>
    <row r="19" spans="1:8" s="166" customFormat="1" ht="12.75">
      <c r="A19" s="171" t="s">
        <v>267</v>
      </c>
      <c r="B19" s="172">
        <v>43505737711.619896</v>
      </c>
      <c r="C19" s="172">
        <v>4335737619.290001</v>
      </c>
      <c r="D19" s="172">
        <v>47841475330.90996</v>
      </c>
      <c r="E19" s="172">
        <v>32576157021.05001</v>
      </c>
      <c r="F19" s="172">
        <v>32268100980.43</v>
      </c>
      <c r="G19" s="172">
        <v>15265318309.860018</v>
      </c>
      <c r="H19" s="173"/>
    </row>
    <row r="20" spans="1:7" ht="12.75">
      <c r="A20" s="174"/>
      <c r="B20" s="174"/>
      <c r="C20" s="174"/>
      <c r="D20" s="174"/>
      <c r="E20" s="174"/>
      <c r="F20" s="174"/>
      <c r="G20" s="174"/>
    </row>
    <row r="21" spans="1:7" ht="12.75">
      <c r="A21" s="175"/>
      <c r="B21" s="176"/>
      <c r="C21" s="175"/>
      <c r="D21" s="175"/>
      <c r="E21" s="175"/>
      <c r="F21" s="175"/>
      <c r="G21" s="175"/>
    </row>
    <row r="22" spans="1:7" ht="12.75">
      <c r="A22" s="176"/>
      <c r="B22" s="176"/>
      <c r="C22" s="176"/>
      <c r="D22" s="176"/>
      <c r="E22" s="176"/>
      <c r="F22" s="176"/>
      <c r="G22" s="176"/>
    </row>
    <row r="23" spans="1:7" ht="12.75">
      <c r="A23" s="175"/>
      <c r="B23" s="176"/>
      <c r="C23" s="175"/>
      <c r="D23" s="175"/>
      <c r="E23" s="175"/>
      <c r="F23" s="175"/>
      <c r="G23" s="175"/>
    </row>
    <row r="24" spans="1:7" ht="12.75">
      <c r="A24" s="175"/>
      <c r="B24" s="176"/>
      <c r="C24" s="175"/>
      <c r="D24" s="175"/>
      <c r="E24" s="175"/>
      <c r="F24" s="175"/>
      <c r="G24" s="175"/>
    </row>
    <row r="25" spans="1:7" ht="12.75">
      <c r="A25" s="177"/>
      <c r="B25" s="178"/>
      <c r="C25" s="176"/>
      <c r="D25" s="176"/>
      <c r="E25" s="176"/>
      <c r="F25" s="176"/>
      <c r="G25" s="176"/>
    </row>
    <row r="26" spans="1:7" ht="12.75">
      <c r="A26" s="119"/>
      <c r="B26" s="119"/>
      <c r="C26" s="119"/>
      <c r="D26" s="119"/>
      <c r="E26" s="119"/>
      <c r="F26" s="119"/>
      <c r="G26" s="119"/>
    </row>
    <row r="27" spans="1:7" ht="12.75">
      <c r="A27" s="119"/>
      <c r="B27" s="119"/>
      <c r="C27" s="119"/>
      <c r="D27" s="119"/>
      <c r="E27" s="119"/>
      <c r="F27" s="119"/>
      <c r="G27" s="119"/>
    </row>
    <row r="28" spans="1:7" ht="12.75">
      <c r="A28" s="119"/>
      <c r="B28" s="119"/>
      <c r="C28" s="119"/>
      <c r="D28" s="119"/>
      <c r="E28" s="119"/>
      <c r="F28" s="119"/>
      <c r="G28" s="119"/>
    </row>
    <row r="29" spans="1:7" ht="12.75">
      <c r="A29" s="119"/>
      <c r="B29" s="119"/>
      <c r="C29" s="119"/>
      <c r="D29" s="119"/>
      <c r="E29" s="119"/>
      <c r="F29" s="119"/>
      <c r="G29" s="119"/>
    </row>
  </sheetData>
  <sheetProtection/>
  <mergeCells count="11">
    <mergeCell ref="A8:G8"/>
    <mergeCell ref="A9:G9"/>
    <mergeCell ref="A10:A11"/>
    <mergeCell ref="B10:F10"/>
    <mergeCell ref="G10:G11"/>
    <mergeCell ref="A1:G1"/>
    <mergeCell ref="A2:G2"/>
    <mergeCell ref="A3:G3"/>
    <mergeCell ref="A5:G5"/>
    <mergeCell ref="A6:G6"/>
    <mergeCell ref="A7:G7"/>
  </mergeCells>
  <printOptions horizontalCentered="1"/>
  <pageMargins left="0.59" right="0.59" top="0.79" bottom="0.59" header="0.31" footer="0.31"/>
  <pageSetup horizontalDpi="600" verticalDpi="600" orientation="portrait" scale="7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H80"/>
  <sheetViews>
    <sheetView zoomScaleSheetLayoutView="90" zoomScalePageLayoutView="0" workbookViewId="0" topLeftCell="A1">
      <selection activeCell="A9" sqref="A6:G9"/>
    </sheetView>
  </sheetViews>
  <sheetFormatPr defaultColWidth="11.421875" defaultRowHeight="15"/>
  <cols>
    <col min="1" max="1" width="78.140625" style="120" bestFit="1" customWidth="1"/>
    <col min="2" max="2" width="10.7109375" style="120" customWidth="1"/>
    <col min="3" max="3" width="12.00390625" style="120" customWidth="1"/>
    <col min="4" max="7" width="10.7109375" style="120" customWidth="1"/>
    <col min="8" max="228" width="10.8515625" style="120" customWidth="1"/>
    <col min="229" max="229" width="57.28125" style="120" customWidth="1"/>
    <col min="230" max="230" width="19.421875" style="120" customWidth="1"/>
    <col min="231" max="231" width="23.28125" style="120" customWidth="1"/>
    <col min="232" max="232" width="14.8515625" style="120" customWidth="1"/>
    <col min="233" max="233" width="15.00390625" style="120" customWidth="1"/>
    <col min="234" max="234" width="15.8515625" style="120" customWidth="1"/>
    <col min="235" max="235" width="14.421875" style="120" customWidth="1"/>
    <col min="236" max="16384" width="10.8515625" style="120" customWidth="1"/>
  </cols>
  <sheetData>
    <row r="1" spans="1:7" ht="12.75">
      <c r="A1" s="179" t="s">
        <v>268</v>
      </c>
      <c r="B1" s="179"/>
      <c r="C1" s="179"/>
      <c r="D1" s="179"/>
      <c r="E1" s="179"/>
      <c r="F1" s="179"/>
      <c r="G1" s="179"/>
    </row>
    <row r="2" spans="1:7" ht="15">
      <c r="A2" s="121" t="s">
        <v>67</v>
      </c>
      <c r="B2" s="121"/>
      <c r="C2" s="121"/>
      <c r="D2" s="121"/>
      <c r="E2" s="121"/>
      <c r="F2" s="121"/>
      <c r="G2" s="121"/>
    </row>
    <row r="3" spans="1:7" ht="15">
      <c r="A3" s="121" t="s">
        <v>68</v>
      </c>
      <c r="B3" s="121"/>
      <c r="C3" s="121"/>
      <c r="D3" s="121"/>
      <c r="E3" s="121"/>
      <c r="F3" s="121"/>
      <c r="G3" s="121"/>
    </row>
    <row r="4" spans="1:7" ht="15">
      <c r="A4" s="121" t="s">
        <v>269</v>
      </c>
      <c r="B4" s="121"/>
      <c r="C4" s="121"/>
      <c r="D4" s="121"/>
      <c r="E4" s="121"/>
      <c r="F4" s="121"/>
      <c r="G4" s="121"/>
    </row>
    <row r="5" spans="1:7" ht="12.75">
      <c r="A5" s="122"/>
      <c r="B5" s="123"/>
      <c r="C5" s="180"/>
      <c r="D5" s="180"/>
      <c r="E5" s="180"/>
      <c r="F5" s="181"/>
      <c r="G5" s="181"/>
    </row>
    <row r="6" spans="1:7" ht="15" customHeight="1">
      <c r="A6" s="306" t="s">
        <v>270</v>
      </c>
      <c r="B6" s="307"/>
      <c r="C6" s="307"/>
      <c r="D6" s="307"/>
      <c r="E6" s="307"/>
      <c r="F6" s="307"/>
      <c r="G6" s="308"/>
    </row>
    <row r="7" spans="1:7" ht="15" customHeight="1">
      <c r="A7" s="309" t="s">
        <v>271</v>
      </c>
      <c r="B7" s="285"/>
      <c r="C7" s="285"/>
      <c r="D7" s="285"/>
      <c r="E7" s="285"/>
      <c r="F7" s="285"/>
      <c r="G7" s="286"/>
    </row>
    <row r="8" spans="1:7" ht="15" customHeight="1">
      <c r="A8" s="284" t="s">
        <v>71</v>
      </c>
      <c r="B8" s="285"/>
      <c r="C8" s="285"/>
      <c r="D8" s="285"/>
      <c r="E8" s="285"/>
      <c r="F8" s="285"/>
      <c r="G8" s="286"/>
    </row>
    <row r="9" spans="1:7" ht="15" customHeight="1">
      <c r="A9" s="289" t="s">
        <v>72</v>
      </c>
      <c r="B9" s="302"/>
      <c r="C9" s="302"/>
      <c r="D9" s="302"/>
      <c r="E9" s="302"/>
      <c r="F9" s="302"/>
      <c r="G9" s="303"/>
    </row>
    <row r="10" spans="1:7" ht="21.75" customHeight="1">
      <c r="A10" s="125" t="s">
        <v>73</v>
      </c>
      <c r="B10" s="125"/>
      <c r="C10" s="125"/>
      <c r="D10" s="125"/>
      <c r="E10" s="125"/>
      <c r="F10" s="125"/>
      <c r="G10" s="125"/>
    </row>
    <row r="11" spans="1:7" ht="12.75" customHeight="1">
      <c r="A11" s="276" t="s">
        <v>74</v>
      </c>
      <c r="B11" s="277" t="s">
        <v>75</v>
      </c>
      <c r="C11" s="277"/>
      <c r="D11" s="277"/>
      <c r="E11" s="277"/>
      <c r="F11" s="277"/>
      <c r="G11" s="276" t="s">
        <v>76</v>
      </c>
    </row>
    <row r="12" spans="1:7" ht="25.5">
      <c r="A12" s="276"/>
      <c r="B12" s="278" t="s">
        <v>77</v>
      </c>
      <c r="C12" s="279" t="s">
        <v>78</v>
      </c>
      <c r="D12" s="278" t="s">
        <v>10</v>
      </c>
      <c r="E12" s="278" t="s">
        <v>11</v>
      </c>
      <c r="F12" s="278" t="s">
        <v>79</v>
      </c>
      <c r="G12" s="276"/>
    </row>
    <row r="13" spans="1:7" ht="17.25" customHeight="1">
      <c r="A13" s="278" t="s">
        <v>80</v>
      </c>
      <c r="B13" s="278">
        <v>1</v>
      </c>
      <c r="C13" s="278">
        <v>2</v>
      </c>
      <c r="D13" s="278" t="s">
        <v>81</v>
      </c>
      <c r="E13" s="278">
        <v>4</v>
      </c>
      <c r="F13" s="278">
        <v>5</v>
      </c>
      <c r="G13" s="278" t="s">
        <v>82</v>
      </c>
    </row>
    <row r="14" spans="1:7" ht="12.75">
      <c r="A14" s="182"/>
      <c r="B14" s="183"/>
      <c r="C14" s="184"/>
      <c r="D14" s="183"/>
      <c r="E14" s="184"/>
      <c r="F14" s="183"/>
      <c r="G14" s="183"/>
    </row>
    <row r="15" spans="1:8" ht="12.75">
      <c r="A15" s="185" t="s">
        <v>130</v>
      </c>
      <c r="B15" s="131">
        <v>3977358983.5399995</v>
      </c>
      <c r="C15" s="186">
        <v>1977380561.7900004</v>
      </c>
      <c r="D15" s="131">
        <v>5954739545.329999</v>
      </c>
      <c r="E15" s="186">
        <v>4152688871.8300014</v>
      </c>
      <c r="F15" s="131">
        <v>4121714709.880001</v>
      </c>
      <c r="G15" s="131">
        <v>1802050673.5</v>
      </c>
      <c r="H15" s="187"/>
    </row>
    <row r="16" spans="1:8" ht="12.75">
      <c r="A16" s="185"/>
      <c r="B16" s="131"/>
      <c r="C16" s="186"/>
      <c r="D16" s="131"/>
      <c r="E16" s="186"/>
      <c r="F16" s="131"/>
      <c r="G16" s="131"/>
      <c r="H16" s="187"/>
    </row>
    <row r="17" spans="1:8" s="133" customFormat="1" ht="12.75">
      <c r="A17" s="188" t="s">
        <v>131</v>
      </c>
      <c r="B17" s="140">
        <v>47508044.260000005</v>
      </c>
      <c r="C17" s="189">
        <v>205614805.90000004</v>
      </c>
      <c r="D17" s="140">
        <v>253122850.16000006</v>
      </c>
      <c r="E17" s="189">
        <v>181571853.83</v>
      </c>
      <c r="F17" s="140">
        <v>181571853.83</v>
      </c>
      <c r="G17" s="140">
        <v>71550996.33</v>
      </c>
      <c r="H17" s="187"/>
    </row>
    <row r="18" spans="1:8" s="133" customFormat="1" ht="12.75">
      <c r="A18" s="188" t="s">
        <v>132</v>
      </c>
      <c r="B18" s="140">
        <v>25909042.53</v>
      </c>
      <c r="C18" s="189">
        <v>8.149072527885437E-10</v>
      </c>
      <c r="D18" s="140">
        <v>25909042.53</v>
      </c>
      <c r="E18" s="189">
        <v>17879368.49</v>
      </c>
      <c r="F18" s="140">
        <v>17879368.49</v>
      </c>
      <c r="G18" s="140">
        <v>8029674.040000002</v>
      </c>
      <c r="H18" s="187"/>
    </row>
    <row r="19" spans="1:8" s="133" customFormat="1" ht="12.75">
      <c r="A19" s="188" t="s">
        <v>133</v>
      </c>
      <c r="B19" s="140">
        <v>26101451.759999998</v>
      </c>
      <c r="C19" s="189">
        <v>-6.984919309616089E-10</v>
      </c>
      <c r="D19" s="140">
        <v>26101451.759999998</v>
      </c>
      <c r="E19" s="189">
        <v>17099161.700000003</v>
      </c>
      <c r="F19" s="140">
        <v>17099161.700000003</v>
      </c>
      <c r="G19" s="140">
        <v>9002290.059999999</v>
      </c>
      <c r="H19" s="187"/>
    </row>
    <row r="20" spans="1:8" s="133" customFormat="1" ht="12.75">
      <c r="A20" s="188" t="s">
        <v>134</v>
      </c>
      <c r="B20" s="140">
        <v>8902619.850000001</v>
      </c>
      <c r="C20" s="189">
        <v>-3.5015546018257737E-10</v>
      </c>
      <c r="D20" s="140">
        <v>8902619.850000001</v>
      </c>
      <c r="E20" s="189">
        <v>6998722.280000001</v>
      </c>
      <c r="F20" s="140">
        <v>6998722.280000001</v>
      </c>
      <c r="G20" s="140">
        <v>1903897.5699999998</v>
      </c>
      <c r="H20" s="187"/>
    </row>
    <row r="21" spans="1:8" ht="12.75">
      <c r="A21" s="188" t="s">
        <v>135</v>
      </c>
      <c r="B21" s="140">
        <v>35142295.18</v>
      </c>
      <c r="C21" s="189">
        <v>51999.99999999616</v>
      </c>
      <c r="D21" s="140">
        <v>35194295.18</v>
      </c>
      <c r="E21" s="189">
        <v>26134601.009999998</v>
      </c>
      <c r="F21" s="140">
        <v>26134601.009999998</v>
      </c>
      <c r="G21" s="140">
        <v>9059694.169999998</v>
      </c>
      <c r="H21" s="187"/>
    </row>
    <row r="22" spans="1:8" ht="12.75">
      <c r="A22" s="188" t="s">
        <v>136</v>
      </c>
      <c r="B22" s="140">
        <v>25713291.26</v>
      </c>
      <c r="C22" s="189">
        <v>1681245.6500000034</v>
      </c>
      <c r="D22" s="140">
        <v>27394536.909999996</v>
      </c>
      <c r="E22" s="189">
        <v>27238991.57</v>
      </c>
      <c r="F22" s="140">
        <v>27238991.57</v>
      </c>
      <c r="G22" s="140">
        <v>155545.34000000005</v>
      </c>
      <c r="H22" s="187"/>
    </row>
    <row r="23" spans="1:8" ht="12.75">
      <c r="A23" s="188" t="s">
        <v>137</v>
      </c>
      <c r="B23" s="140">
        <v>4064065.7699999996</v>
      </c>
      <c r="C23" s="189">
        <v>-8.731149137020111E-11</v>
      </c>
      <c r="D23" s="140">
        <v>4064065.77</v>
      </c>
      <c r="E23" s="189">
        <v>2610570.19</v>
      </c>
      <c r="F23" s="140">
        <v>2610570.19</v>
      </c>
      <c r="G23" s="140">
        <v>1453495.58</v>
      </c>
      <c r="H23" s="187"/>
    </row>
    <row r="24" spans="1:8" ht="12.75">
      <c r="A24" s="188" t="s">
        <v>138</v>
      </c>
      <c r="B24" s="140">
        <v>6032062.77</v>
      </c>
      <c r="C24" s="189">
        <v>-6.402842700481415E-10</v>
      </c>
      <c r="D24" s="140">
        <v>6032062.7700000005</v>
      </c>
      <c r="E24" s="189">
        <v>5195282.4399999995</v>
      </c>
      <c r="F24" s="140">
        <v>5195282.4399999995</v>
      </c>
      <c r="G24" s="140">
        <v>836780.3300000005</v>
      </c>
      <c r="H24" s="187"/>
    </row>
    <row r="25" spans="1:8" ht="12.75">
      <c r="A25" s="188" t="s">
        <v>139</v>
      </c>
      <c r="B25" s="140">
        <v>26000000</v>
      </c>
      <c r="C25" s="189">
        <v>47937016.97</v>
      </c>
      <c r="D25" s="140">
        <v>73937016.97</v>
      </c>
      <c r="E25" s="189">
        <v>68782393.48</v>
      </c>
      <c r="F25" s="140">
        <v>68182393.48</v>
      </c>
      <c r="G25" s="140">
        <v>5154623.49</v>
      </c>
      <c r="H25" s="187"/>
    </row>
    <row r="26" spans="1:8" ht="12.75">
      <c r="A26" s="188" t="s">
        <v>140</v>
      </c>
      <c r="B26" s="140">
        <v>15000000</v>
      </c>
      <c r="C26" s="189">
        <v>1281740.37</v>
      </c>
      <c r="D26" s="140">
        <v>16281740.370000001</v>
      </c>
      <c r="E26" s="189">
        <v>9780000</v>
      </c>
      <c r="F26" s="140">
        <v>9280000</v>
      </c>
      <c r="G26" s="140">
        <v>6501740.37</v>
      </c>
      <c r="H26" s="187"/>
    </row>
    <row r="27" spans="1:8" ht="12.75">
      <c r="A27" s="188" t="s">
        <v>141</v>
      </c>
      <c r="B27" s="140">
        <v>306240647.07</v>
      </c>
      <c r="C27" s="189">
        <v>449120228.64000005</v>
      </c>
      <c r="D27" s="140">
        <v>755360875.7099999</v>
      </c>
      <c r="E27" s="189">
        <v>499507534.7</v>
      </c>
      <c r="F27" s="140">
        <v>492158634.59</v>
      </c>
      <c r="G27" s="140">
        <v>255853341.01</v>
      </c>
      <c r="H27" s="187"/>
    </row>
    <row r="28" spans="1:8" ht="12.75">
      <c r="A28" s="188" t="s">
        <v>142</v>
      </c>
      <c r="B28" s="140">
        <v>163945280.66000003</v>
      </c>
      <c r="C28" s="189">
        <v>12992899.46</v>
      </c>
      <c r="D28" s="140">
        <v>176938180.12</v>
      </c>
      <c r="E28" s="189">
        <v>127796384.81</v>
      </c>
      <c r="F28" s="140">
        <v>119860556.35000001</v>
      </c>
      <c r="G28" s="140">
        <v>49141795.30999999</v>
      </c>
      <c r="H28" s="187"/>
    </row>
    <row r="29" spans="1:8" ht="12.75">
      <c r="A29" s="188" t="s">
        <v>143</v>
      </c>
      <c r="B29" s="140">
        <v>442212055.57</v>
      </c>
      <c r="C29" s="189">
        <v>506389860.90999967</v>
      </c>
      <c r="D29" s="140">
        <v>948601916.4799995</v>
      </c>
      <c r="E29" s="189">
        <v>828654273.6899999</v>
      </c>
      <c r="F29" s="140">
        <v>821837698.3099998</v>
      </c>
      <c r="G29" s="140">
        <v>119947642.79000008</v>
      </c>
      <c r="H29" s="187"/>
    </row>
    <row r="30" spans="1:8" ht="12.75">
      <c r="A30" s="188" t="s">
        <v>144</v>
      </c>
      <c r="B30" s="140">
        <v>639615390.4600003</v>
      </c>
      <c r="C30" s="189">
        <v>130093452.07000005</v>
      </c>
      <c r="D30" s="140">
        <v>769708842.53</v>
      </c>
      <c r="E30" s="189">
        <v>512817266.4800004</v>
      </c>
      <c r="F30" s="140">
        <v>512817266.4800004</v>
      </c>
      <c r="G30" s="140">
        <v>256891576.04999995</v>
      </c>
      <c r="H30" s="187"/>
    </row>
    <row r="31" spans="1:8" s="133" customFormat="1" ht="12.75">
      <c r="A31" s="188" t="s">
        <v>145</v>
      </c>
      <c r="B31" s="140">
        <v>28339610.42</v>
      </c>
      <c r="C31" s="189">
        <v>5194003.640000001</v>
      </c>
      <c r="D31" s="140">
        <v>33533614.06</v>
      </c>
      <c r="E31" s="189">
        <v>27098187.380000003</v>
      </c>
      <c r="F31" s="140">
        <v>27098187.380000003</v>
      </c>
      <c r="G31" s="140">
        <v>6435426.68</v>
      </c>
      <c r="H31" s="187"/>
    </row>
    <row r="32" spans="1:8" ht="12.75">
      <c r="A32" s="188" t="s">
        <v>146</v>
      </c>
      <c r="B32" s="140">
        <v>4613808.32</v>
      </c>
      <c r="C32" s="189">
        <v>-2.9103830456733704E-11</v>
      </c>
      <c r="D32" s="140">
        <v>4613808.32</v>
      </c>
      <c r="E32" s="189">
        <v>3459111.05</v>
      </c>
      <c r="F32" s="140">
        <v>3459111.05</v>
      </c>
      <c r="G32" s="140">
        <v>1154697.27</v>
      </c>
      <c r="H32" s="187"/>
    </row>
    <row r="33" spans="1:8" ht="12.75">
      <c r="A33" s="188" t="s">
        <v>147</v>
      </c>
      <c r="B33" s="140">
        <v>7700597.84</v>
      </c>
      <c r="C33" s="189">
        <v>-8.731149137020111E-11</v>
      </c>
      <c r="D33" s="140">
        <v>7700597.84</v>
      </c>
      <c r="E33" s="189">
        <v>5237941.34</v>
      </c>
      <c r="F33" s="140">
        <v>3815083.34</v>
      </c>
      <c r="G33" s="140">
        <v>2462656.5</v>
      </c>
      <c r="H33" s="187"/>
    </row>
    <row r="34" spans="1:8" ht="12.75">
      <c r="A34" s="188" t="s">
        <v>148</v>
      </c>
      <c r="B34" s="140">
        <v>5545129.5600000005</v>
      </c>
      <c r="C34" s="189">
        <v>-5.820766091346741E-11</v>
      </c>
      <c r="D34" s="140">
        <v>5545129.5600000005</v>
      </c>
      <c r="E34" s="189">
        <v>3649714.7199999997</v>
      </c>
      <c r="F34" s="140">
        <v>3649714.7199999997</v>
      </c>
      <c r="G34" s="140">
        <v>1895414.8399999999</v>
      </c>
      <c r="H34" s="187"/>
    </row>
    <row r="35" spans="1:8" ht="12.75">
      <c r="A35" s="188" t="s">
        <v>149</v>
      </c>
      <c r="B35" s="140">
        <v>5268441.680000001</v>
      </c>
      <c r="C35" s="189">
        <v>2.9103830456733704E-11</v>
      </c>
      <c r="D35" s="140">
        <v>5268441.68</v>
      </c>
      <c r="E35" s="189">
        <v>3658823.58</v>
      </c>
      <c r="F35" s="140">
        <v>3658823.58</v>
      </c>
      <c r="G35" s="140">
        <v>1609618.0999999999</v>
      </c>
      <c r="H35" s="187"/>
    </row>
    <row r="36" spans="1:8" s="133" customFormat="1" ht="12.75">
      <c r="A36" s="188" t="s">
        <v>150</v>
      </c>
      <c r="B36" s="140">
        <v>3347245.5999999996</v>
      </c>
      <c r="C36" s="189">
        <v>-1.7462298274040222E-10</v>
      </c>
      <c r="D36" s="140">
        <v>3347245.6</v>
      </c>
      <c r="E36" s="189">
        <v>2656932.19</v>
      </c>
      <c r="F36" s="140">
        <v>2656932.19</v>
      </c>
      <c r="G36" s="140">
        <v>690313.4099999999</v>
      </c>
      <c r="H36" s="187"/>
    </row>
    <row r="37" spans="1:8" ht="12.75">
      <c r="A37" s="188" t="s">
        <v>151</v>
      </c>
      <c r="B37" s="140">
        <v>93840514.16</v>
      </c>
      <c r="C37" s="189">
        <v>14735378.660000002</v>
      </c>
      <c r="D37" s="140">
        <v>108575892.82</v>
      </c>
      <c r="E37" s="189">
        <v>83146068.02000001</v>
      </c>
      <c r="F37" s="140">
        <v>83146068.02000001</v>
      </c>
      <c r="G37" s="140">
        <v>25429824.8</v>
      </c>
      <c r="H37" s="187"/>
    </row>
    <row r="38" spans="1:8" ht="12.75">
      <c r="A38" s="188" t="s">
        <v>152</v>
      </c>
      <c r="B38" s="140">
        <v>59742204.25</v>
      </c>
      <c r="C38" s="189">
        <v>2.7939677238464355E-09</v>
      </c>
      <c r="D38" s="140">
        <v>59742204.25</v>
      </c>
      <c r="E38" s="189">
        <v>43934232.98</v>
      </c>
      <c r="F38" s="140">
        <v>43934232.98</v>
      </c>
      <c r="G38" s="140">
        <v>15807971.270000001</v>
      </c>
      <c r="H38" s="187"/>
    </row>
    <row r="39" spans="1:8" ht="12.75">
      <c r="A39" s="188" t="s">
        <v>153</v>
      </c>
      <c r="B39" s="140">
        <v>21020224.939999998</v>
      </c>
      <c r="C39" s="189">
        <v>33581014.55</v>
      </c>
      <c r="D39" s="140">
        <v>54601239.49</v>
      </c>
      <c r="E39" s="189">
        <v>38923766.980000004</v>
      </c>
      <c r="F39" s="140">
        <v>38923766.980000004</v>
      </c>
      <c r="G39" s="140">
        <v>15677472.510000004</v>
      </c>
      <c r="H39" s="187"/>
    </row>
    <row r="40" spans="1:8" ht="12.75">
      <c r="A40" s="188" t="s">
        <v>154</v>
      </c>
      <c r="B40" s="140">
        <v>100000000</v>
      </c>
      <c r="C40" s="189">
        <v>0</v>
      </c>
      <c r="D40" s="140">
        <v>100000000</v>
      </c>
      <c r="E40" s="189">
        <v>100000000</v>
      </c>
      <c r="F40" s="140">
        <v>100000000</v>
      </c>
      <c r="G40" s="140">
        <v>0</v>
      </c>
      <c r="H40" s="187"/>
    </row>
    <row r="41" spans="1:8" ht="12.75">
      <c r="A41" s="188" t="s">
        <v>155</v>
      </c>
      <c r="B41" s="140">
        <v>9523914.27</v>
      </c>
      <c r="C41" s="189">
        <v>9065821.92</v>
      </c>
      <c r="D41" s="140">
        <v>18589736.19</v>
      </c>
      <c r="E41" s="189">
        <v>16842182.57</v>
      </c>
      <c r="F41" s="140">
        <v>15342182.569999998</v>
      </c>
      <c r="G41" s="140">
        <v>1747553.6200000003</v>
      </c>
      <c r="H41" s="187"/>
    </row>
    <row r="42" spans="1:8" ht="12.75">
      <c r="A42" s="188" t="s">
        <v>156</v>
      </c>
      <c r="B42" s="140">
        <v>93110322.64</v>
      </c>
      <c r="C42" s="189">
        <v>103362369.16</v>
      </c>
      <c r="D42" s="140">
        <v>196472691.79999998</v>
      </c>
      <c r="E42" s="189">
        <v>145577402.48</v>
      </c>
      <c r="F42" s="140">
        <v>143077402.48</v>
      </c>
      <c r="G42" s="140">
        <v>50895289.32</v>
      </c>
      <c r="H42" s="187"/>
    </row>
    <row r="43" spans="1:8" ht="12.75">
      <c r="A43" s="188" t="s">
        <v>157</v>
      </c>
      <c r="B43" s="140">
        <v>21662098.15</v>
      </c>
      <c r="C43" s="189">
        <v>2412009.7299999995</v>
      </c>
      <c r="D43" s="140">
        <v>24074107.88</v>
      </c>
      <c r="E43" s="189">
        <v>17096914.979999997</v>
      </c>
      <c r="F43" s="140">
        <v>15996914.979999999</v>
      </c>
      <c r="G43" s="140">
        <v>6977192.9</v>
      </c>
      <c r="H43" s="187"/>
    </row>
    <row r="44" spans="1:8" ht="12.75">
      <c r="A44" s="188" t="s">
        <v>158</v>
      </c>
      <c r="B44" s="140">
        <v>40213731.44</v>
      </c>
      <c r="C44" s="189">
        <v>10898136.329999998</v>
      </c>
      <c r="D44" s="140">
        <v>51111867.769999996</v>
      </c>
      <c r="E44" s="189">
        <v>37508676.06</v>
      </c>
      <c r="F44" s="140">
        <v>37508676.06</v>
      </c>
      <c r="G44" s="140">
        <v>13603191.71</v>
      </c>
      <c r="H44" s="187"/>
    </row>
    <row r="45" spans="1:8" ht="12.75">
      <c r="A45" s="190" t="s">
        <v>159</v>
      </c>
      <c r="B45" s="148">
        <v>25125182.95</v>
      </c>
      <c r="C45" s="147">
        <v>1.1641532182693481E-09</v>
      </c>
      <c r="D45" s="148">
        <v>25125182.95</v>
      </c>
      <c r="E45" s="147">
        <v>19952784.73</v>
      </c>
      <c r="F45" s="148">
        <v>19952784.73</v>
      </c>
      <c r="G45" s="148">
        <v>5172398.220000001</v>
      </c>
      <c r="H45" s="187"/>
    </row>
    <row r="46" spans="1:8" ht="12.75">
      <c r="A46" s="188" t="s">
        <v>160</v>
      </c>
      <c r="B46" s="140">
        <v>118189972</v>
      </c>
      <c r="C46" s="189">
        <v>43019239</v>
      </c>
      <c r="D46" s="140">
        <v>161209211</v>
      </c>
      <c r="E46" s="189">
        <v>123496163</v>
      </c>
      <c r="F46" s="140">
        <v>123496163</v>
      </c>
      <c r="G46" s="140">
        <v>37713048</v>
      </c>
      <c r="H46" s="187"/>
    </row>
    <row r="47" spans="1:8" ht="12.75">
      <c r="A47" s="188" t="s">
        <v>161</v>
      </c>
      <c r="B47" s="140">
        <v>7385581.8100000005</v>
      </c>
      <c r="C47" s="189">
        <v>1.0477378964424133E-09</v>
      </c>
      <c r="D47" s="140">
        <v>7385581.81</v>
      </c>
      <c r="E47" s="189">
        <v>6499293.14</v>
      </c>
      <c r="F47" s="140">
        <v>6499293.14</v>
      </c>
      <c r="G47" s="140">
        <v>886288.6700000005</v>
      </c>
      <c r="H47" s="187"/>
    </row>
    <row r="48" spans="1:8" ht="12.75">
      <c r="A48" s="188" t="s">
        <v>162</v>
      </c>
      <c r="B48" s="140">
        <v>592571195.2299999</v>
      </c>
      <c r="C48" s="189">
        <v>167885482.8500001</v>
      </c>
      <c r="D48" s="140">
        <v>760456678.0800002</v>
      </c>
      <c r="E48" s="189">
        <v>405402682.5199999</v>
      </c>
      <c r="F48" s="140">
        <v>405402682.5199999</v>
      </c>
      <c r="G48" s="140">
        <v>355053995.55999994</v>
      </c>
      <c r="H48" s="187"/>
    </row>
    <row r="49" spans="1:8" ht="12.75">
      <c r="A49" s="188" t="s">
        <v>163</v>
      </c>
      <c r="B49" s="140">
        <v>10632641.48</v>
      </c>
      <c r="C49" s="189">
        <v>0</v>
      </c>
      <c r="D49" s="140">
        <v>10632641.48</v>
      </c>
      <c r="E49" s="189">
        <v>7860626.13</v>
      </c>
      <c r="F49" s="140">
        <v>6610626.13</v>
      </c>
      <c r="G49" s="140">
        <v>2772015.3500000006</v>
      </c>
      <c r="H49" s="187"/>
    </row>
    <row r="50" spans="1:8" ht="12.75">
      <c r="A50" s="188" t="s">
        <v>164</v>
      </c>
      <c r="B50" s="140">
        <v>18550000</v>
      </c>
      <c r="C50" s="189">
        <v>-1.1641532182693481E-10</v>
      </c>
      <c r="D50" s="140">
        <v>18550000</v>
      </c>
      <c r="E50" s="189">
        <v>14612499.88</v>
      </c>
      <c r="F50" s="140">
        <v>14612499.88</v>
      </c>
      <c r="G50" s="140">
        <v>3937500.119999999</v>
      </c>
      <c r="H50" s="187"/>
    </row>
    <row r="51" spans="1:8" ht="12.75">
      <c r="A51" s="191" t="s">
        <v>165</v>
      </c>
      <c r="B51" s="140">
        <v>36419827.5</v>
      </c>
      <c r="C51" s="189">
        <v>17255782.970000006</v>
      </c>
      <c r="D51" s="140">
        <v>53675610.47</v>
      </c>
      <c r="E51" s="189">
        <v>53075610.47</v>
      </c>
      <c r="F51" s="140">
        <v>53075610.47</v>
      </c>
      <c r="G51" s="140">
        <v>600000</v>
      </c>
      <c r="H51" s="187"/>
    </row>
    <row r="52" spans="1:8" ht="12.75">
      <c r="A52" s="191" t="s">
        <v>166</v>
      </c>
      <c r="B52" s="140">
        <v>0</v>
      </c>
      <c r="C52" s="189">
        <v>748206.98</v>
      </c>
      <c r="D52" s="140">
        <v>748206.98</v>
      </c>
      <c r="E52" s="189">
        <v>748206.98</v>
      </c>
      <c r="F52" s="140">
        <v>748206.98</v>
      </c>
      <c r="G52" s="140">
        <v>0</v>
      </c>
      <c r="H52" s="187"/>
    </row>
    <row r="53" spans="1:8" ht="12.75">
      <c r="A53" s="191" t="s">
        <v>167</v>
      </c>
      <c r="B53" s="140">
        <v>27113930.279999997</v>
      </c>
      <c r="C53" s="189">
        <v>2946259.92</v>
      </c>
      <c r="D53" s="140">
        <v>30060190.199999996</v>
      </c>
      <c r="E53" s="189">
        <v>26075921.319999997</v>
      </c>
      <c r="F53" s="140">
        <v>26075921.319999997</v>
      </c>
      <c r="G53" s="140">
        <v>3984268.88</v>
      </c>
      <c r="H53" s="187"/>
    </row>
    <row r="54" spans="1:8" ht="12.75">
      <c r="A54" s="188" t="s">
        <v>168</v>
      </c>
      <c r="B54" s="140">
        <v>731680772.4399997</v>
      </c>
      <c r="C54" s="189">
        <v>85208593.23000006</v>
      </c>
      <c r="D54" s="140">
        <v>816889365.67</v>
      </c>
      <c r="E54" s="189">
        <v>437519346.5</v>
      </c>
      <c r="F54" s="140">
        <v>437519346.5</v>
      </c>
      <c r="G54" s="140">
        <v>379370019.16999996</v>
      </c>
      <c r="H54" s="187"/>
    </row>
    <row r="55" spans="1:8" ht="12.75">
      <c r="A55" s="188" t="s">
        <v>169</v>
      </c>
      <c r="B55" s="140">
        <v>14705181.68</v>
      </c>
      <c r="C55" s="189">
        <v>7538979.67</v>
      </c>
      <c r="D55" s="140">
        <v>22244161.35</v>
      </c>
      <c r="E55" s="189">
        <v>16143507.379999999</v>
      </c>
      <c r="F55" s="140">
        <v>16143507.379999999</v>
      </c>
      <c r="G55" s="140">
        <v>6100653.969999999</v>
      </c>
      <c r="H55" s="187"/>
    </row>
    <row r="56" spans="1:8" ht="12.75">
      <c r="A56" s="188" t="s">
        <v>170</v>
      </c>
      <c r="B56" s="140">
        <v>13199005.97</v>
      </c>
      <c r="C56" s="189">
        <v>12908554</v>
      </c>
      <c r="D56" s="140">
        <v>26107559.97</v>
      </c>
      <c r="E56" s="189">
        <v>19767764.59</v>
      </c>
      <c r="F56" s="140">
        <v>19767764.59</v>
      </c>
      <c r="G56" s="140">
        <v>6339795.379999999</v>
      </c>
      <c r="H56" s="187"/>
    </row>
    <row r="57" spans="1:8" ht="12.75">
      <c r="A57" s="188" t="s">
        <v>171</v>
      </c>
      <c r="B57" s="140">
        <v>16967434</v>
      </c>
      <c r="C57" s="189">
        <v>13219300</v>
      </c>
      <c r="D57" s="140">
        <v>30186734</v>
      </c>
      <c r="E57" s="189">
        <v>21881443.79</v>
      </c>
      <c r="F57" s="140">
        <v>21881443.79</v>
      </c>
      <c r="G57" s="140">
        <v>8305290.209999999</v>
      </c>
      <c r="H57" s="187"/>
    </row>
    <row r="58" spans="1:8" ht="12.75">
      <c r="A58" s="188" t="s">
        <v>172</v>
      </c>
      <c r="B58" s="140">
        <v>41056139.75</v>
      </c>
      <c r="C58" s="189">
        <v>38291465</v>
      </c>
      <c r="D58" s="140">
        <v>79347604.75</v>
      </c>
      <c r="E58" s="189">
        <v>57298961.37</v>
      </c>
      <c r="F58" s="140">
        <v>57298961.37</v>
      </c>
      <c r="G58" s="140">
        <v>22048643.380000003</v>
      </c>
      <c r="H58" s="187"/>
    </row>
    <row r="59" spans="1:8" ht="12.75">
      <c r="A59" s="188" t="s">
        <v>173</v>
      </c>
      <c r="B59" s="140">
        <v>34270580.12</v>
      </c>
      <c r="C59" s="189">
        <v>31757667.999999996</v>
      </c>
      <c r="D59" s="140">
        <v>66028248.120000005</v>
      </c>
      <c r="E59" s="189">
        <v>48171102.06</v>
      </c>
      <c r="F59" s="140">
        <v>48171102.06</v>
      </c>
      <c r="G59" s="140">
        <v>17857146.060000002</v>
      </c>
      <c r="H59" s="187"/>
    </row>
    <row r="60" spans="1:8" ht="12.75">
      <c r="A60" s="188" t="s">
        <v>174</v>
      </c>
      <c r="B60" s="140">
        <v>5588723.96</v>
      </c>
      <c r="C60" s="189">
        <v>4269209</v>
      </c>
      <c r="D60" s="140">
        <v>9857932.96</v>
      </c>
      <c r="E60" s="189">
        <v>7418548.970000001</v>
      </c>
      <c r="F60" s="140">
        <v>7418548.970000001</v>
      </c>
      <c r="G60" s="140">
        <v>2439383.99</v>
      </c>
      <c r="H60" s="187"/>
    </row>
    <row r="61" spans="1:8" ht="12.75">
      <c r="A61" s="188" t="s">
        <v>175</v>
      </c>
      <c r="B61" s="140">
        <v>5588723.959999999</v>
      </c>
      <c r="C61" s="189">
        <v>8407330.52</v>
      </c>
      <c r="D61" s="140">
        <v>13996054.48</v>
      </c>
      <c r="E61" s="189">
        <v>11360881.78</v>
      </c>
      <c r="F61" s="140">
        <v>11360881.78</v>
      </c>
      <c r="G61" s="140">
        <v>2635172.6999999997</v>
      </c>
      <c r="H61" s="187"/>
    </row>
    <row r="62" spans="1:8" ht="12.75">
      <c r="A62" s="188" t="s">
        <v>176</v>
      </c>
      <c r="B62" s="140">
        <v>5500000</v>
      </c>
      <c r="C62" s="189">
        <v>9182293.66</v>
      </c>
      <c r="D62" s="140">
        <v>14682293.66</v>
      </c>
      <c r="E62" s="189">
        <v>9517511.86</v>
      </c>
      <c r="F62" s="140">
        <v>9517511.86</v>
      </c>
      <c r="G62" s="140">
        <v>5164781.800000001</v>
      </c>
      <c r="H62" s="187"/>
    </row>
    <row r="63" spans="1:8" ht="12.75">
      <c r="A63" s="188" t="s">
        <v>177</v>
      </c>
      <c r="B63" s="140">
        <v>6500000</v>
      </c>
      <c r="C63" s="189">
        <v>330213.02999999974</v>
      </c>
      <c r="D63" s="140">
        <v>6830213.03</v>
      </c>
      <c r="E63" s="189">
        <v>5029656.359999999</v>
      </c>
      <c r="F63" s="140">
        <v>5029656.359999999</v>
      </c>
      <c r="G63" s="140">
        <v>1800556.67</v>
      </c>
      <c r="H63" s="187"/>
    </row>
    <row r="64" spans="1:8" ht="12.75">
      <c r="A64" s="192"/>
      <c r="B64" s="193"/>
      <c r="C64" s="194"/>
      <c r="D64" s="193"/>
      <c r="E64" s="194"/>
      <c r="F64" s="193"/>
      <c r="G64" s="193"/>
      <c r="H64" s="187"/>
    </row>
    <row r="65" spans="1:8" s="166" customFormat="1" ht="19.5" customHeight="1">
      <c r="A65" s="171" t="s">
        <v>267</v>
      </c>
      <c r="B65" s="195">
        <v>3977358983.5399995</v>
      </c>
      <c r="C65" s="196">
        <v>1977380561.7900004</v>
      </c>
      <c r="D65" s="195">
        <v>5954739545.329999</v>
      </c>
      <c r="E65" s="196">
        <v>4152688871.8300014</v>
      </c>
      <c r="F65" s="195">
        <v>4121714709.880001</v>
      </c>
      <c r="G65" s="195">
        <v>1802050673.5</v>
      </c>
      <c r="H65" s="187"/>
    </row>
    <row r="66" spans="1:7" ht="12.75">
      <c r="A66" s="176"/>
      <c r="B66" s="176"/>
      <c r="C66" s="176"/>
      <c r="D66" s="176"/>
      <c r="E66" s="176"/>
      <c r="F66" s="176"/>
      <c r="G66" s="176"/>
    </row>
    <row r="67" spans="1:7" ht="12.75">
      <c r="A67" s="176"/>
      <c r="B67" s="176"/>
      <c r="C67" s="176"/>
      <c r="D67" s="176"/>
      <c r="E67" s="176"/>
      <c r="F67" s="176"/>
      <c r="G67" s="176"/>
    </row>
    <row r="68" spans="1:7" ht="12.75">
      <c r="A68" s="176"/>
      <c r="B68" s="176"/>
      <c r="C68" s="176"/>
      <c r="D68" s="176"/>
      <c r="E68" s="176"/>
      <c r="F68" s="176"/>
      <c r="G68" s="176"/>
    </row>
    <row r="69" spans="1:7" ht="12.75">
      <c r="A69" s="176"/>
      <c r="B69" s="176"/>
      <c r="C69" s="176"/>
      <c r="D69" s="176"/>
      <c r="E69" s="176"/>
      <c r="F69" s="176"/>
      <c r="G69" s="176"/>
    </row>
    <row r="70" spans="1:7" ht="12.75">
      <c r="A70" s="177"/>
      <c r="B70" s="178"/>
      <c r="C70" s="176"/>
      <c r="D70" s="176"/>
      <c r="E70" s="176"/>
      <c r="F70" s="176"/>
      <c r="G70" s="176"/>
    </row>
    <row r="71" spans="1:7" ht="12.75">
      <c r="A71" s="197"/>
      <c r="B71" s="197"/>
      <c r="C71" s="197"/>
      <c r="D71" s="197"/>
      <c r="E71" s="197"/>
      <c r="F71" s="197"/>
      <c r="G71" s="197"/>
    </row>
    <row r="72" spans="1:7" ht="12.75">
      <c r="A72" s="197"/>
      <c r="B72" s="197"/>
      <c r="C72" s="197"/>
      <c r="D72" s="197"/>
      <c r="E72" s="197"/>
      <c r="F72" s="197"/>
      <c r="G72" s="197"/>
    </row>
    <row r="73" spans="1:7" ht="12.75">
      <c r="A73" s="197"/>
      <c r="B73" s="197"/>
      <c r="C73" s="197"/>
      <c r="D73" s="197"/>
      <c r="E73" s="197"/>
      <c r="F73" s="197"/>
      <c r="G73" s="197"/>
    </row>
    <row r="74" spans="1:7" ht="12.75">
      <c r="A74" s="197"/>
      <c r="B74" s="197"/>
      <c r="C74" s="197"/>
      <c r="D74" s="197"/>
      <c r="E74" s="197"/>
      <c r="F74" s="197"/>
      <c r="G74" s="197"/>
    </row>
    <row r="75" spans="1:7" ht="12.75">
      <c r="A75" s="197"/>
      <c r="B75" s="197"/>
      <c r="C75" s="197"/>
      <c r="D75" s="197"/>
      <c r="E75" s="197"/>
      <c r="F75" s="197"/>
      <c r="G75" s="197"/>
    </row>
    <row r="76" spans="1:7" ht="12.75">
      <c r="A76" s="198"/>
      <c r="B76" s="198"/>
      <c r="C76" s="198"/>
      <c r="D76" s="198"/>
      <c r="E76" s="198"/>
      <c r="F76" s="198"/>
      <c r="G76" s="198"/>
    </row>
    <row r="77" spans="1:7" ht="12.75">
      <c r="A77" s="198"/>
      <c r="B77" s="198"/>
      <c r="C77" s="198"/>
      <c r="D77" s="198"/>
      <c r="E77" s="198"/>
      <c r="F77" s="198"/>
      <c r="G77" s="198"/>
    </row>
    <row r="78" spans="1:7" ht="12.75">
      <c r="A78" s="198"/>
      <c r="B78" s="198"/>
      <c r="C78" s="198"/>
      <c r="D78" s="198"/>
      <c r="E78" s="198"/>
      <c r="F78" s="198"/>
      <c r="G78" s="198"/>
    </row>
    <row r="79" spans="1:7" ht="12.75">
      <c r="A79" s="198"/>
      <c r="B79" s="198"/>
      <c r="C79" s="198"/>
      <c r="D79" s="198"/>
      <c r="E79" s="198"/>
      <c r="F79" s="198"/>
      <c r="G79" s="198"/>
    </row>
    <row r="80" spans="1:7" ht="12.75">
      <c r="A80" s="198"/>
      <c r="B80" s="198"/>
      <c r="C80" s="198"/>
      <c r="D80" s="198"/>
      <c r="E80" s="198"/>
      <c r="F80" s="198"/>
      <c r="G80" s="198"/>
    </row>
  </sheetData>
  <sheetProtection/>
  <mergeCells count="12">
    <mergeCell ref="A8:G8"/>
    <mergeCell ref="A9:G9"/>
    <mergeCell ref="A10:G10"/>
    <mergeCell ref="A11:A12"/>
    <mergeCell ref="B11:F11"/>
    <mergeCell ref="G11:G12"/>
    <mergeCell ref="A1:G1"/>
    <mergeCell ref="A2:G2"/>
    <mergeCell ref="A3:G3"/>
    <mergeCell ref="A4:G4"/>
    <mergeCell ref="A6:G6"/>
    <mergeCell ref="A7:G7"/>
  </mergeCells>
  <printOptions horizontalCentered="1"/>
  <pageMargins left="0.59" right="0.59" top="0.79" bottom="0.59" header="0.31" footer="0.31"/>
  <pageSetup horizontalDpi="600" verticalDpi="600" orientation="portrait" scale="6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H48"/>
  <sheetViews>
    <sheetView zoomScaleSheetLayoutView="90" zoomScalePageLayoutView="0" workbookViewId="0" topLeftCell="A1">
      <selection activeCell="A8" sqref="A5:G8"/>
    </sheetView>
  </sheetViews>
  <sheetFormatPr defaultColWidth="11.421875" defaultRowHeight="15"/>
  <cols>
    <col min="1" max="1" width="43.00390625" style="120" customWidth="1"/>
    <col min="2" max="7" width="12.7109375" style="120" customWidth="1"/>
    <col min="8" max="8" width="15.8515625" style="119" bestFit="1" customWidth="1"/>
    <col min="9" max="9" width="7.28125" style="120" customWidth="1"/>
    <col min="10" max="186" width="10.8515625" style="120" customWidth="1"/>
    <col min="187" max="187" width="48.140625" style="120" customWidth="1"/>
    <col min="188" max="188" width="18.421875" style="120" customWidth="1"/>
    <col min="189" max="189" width="22.140625" style="120" customWidth="1"/>
    <col min="190" max="190" width="18.00390625" style="120" customWidth="1"/>
    <col min="191" max="191" width="19.421875" style="120" customWidth="1"/>
    <col min="192" max="192" width="18.421875" style="120" customWidth="1"/>
    <col min="193" max="193" width="16.140625" style="120" customWidth="1"/>
    <col min="194" max="16384" width="10.8515625" style="120" customWidth="1"/>
  </cols>
  <sheetData>
    <row r="1" spans="1:7" ht="12.75">
      <c r="A1" s="118" t="s">
        <v>272</v>
      </c>
      <c r="B1" s="118"/>
      <c r="C1" s="118"/>
      <c r="D1" s="118"/>
      <c r="E1" s="118"/>
      <c r="F1" s="118"/>
      <c r="G1" s="118"/>
    </row>
    <row r="2" spans="1:7" ht="15">
      <c r="A2" s="121" t="s">
        <v>67</v>
      </c>
      <c r="B2" s="121"/>
      <c r="C2" s="121"/>
      <c r="D2" s="121"/>
      <c r="E2" s="121"/>
      <c r="F2" s="121"/>
      <c r="G2" s="121"/>
    </row>
    <row r="3" spans="1:7" ht="15">
      <c r="A3" s="121" t="s">
        <v>68</v>
      </c>
      <c r="B3" s="121"/>
      <c r="C3" s="121"/>
      <c r="D3" s="121"/>
      <c r="E3" s="121"/>
      <c r="F3" s="121"/>
      <c r="G3" s="121"/>
    </row>
    <row r="4" spans="1:7" ht="12.75">
      <c r="A4" s="122"/>
      <c r="B4" s="123"/>
      <c r="C4" s="124"/>
      <c r="D4" s="124"/>
      <c r="E4" s="124"/>
      <c r="F4" s="124"/>
      <c r="G4" s="124"/>
    </row>
    <row r="5" spans="1:7" ht="21" customHeight="1">
      <c r="A5" s="297" t="s">
        <v>69</v>
      </c>
      <c r="B5" s="298"/>
      <c r="C5" s="298"/>
      <c r="D5" s="298"/>
      <c r="E5" s="298"/>
      <c r="F5" s="298"/>
      <c r="G5" s="299"/>
    </row>
    <row r="6" spans="1:7" ht="23.25" customHeight="1">
      <c r="A6" s="300" t="s">
        <v>273</v>
      </c>
      <c r="B6" s="304"/>
      <c r="C6" s="304"/>
      <c r="D6" s="304"/>
      <c r="E6" s="304"/>
      <c r="F6" s="304"/>
      <c r="G6" s="305"/>
    </row>
    <row r="7" spans="1:7" ht="21.75" customHeight="1">
      <c r="A7" s="300" t="s">
        <v>71</v>
      </c>
      <c r="B7" s="285"/>
      <c r="C7" s="285"/>
      <c r="D7" s="285"/>
      <c r="E7" s="285"/>
      <c r="F7" s="285"/>
      <c r="G7" s="286"/>
    </row>
    <row r="8" spans="1:7" ht="21.75" customHeight="1">
      <c r="A8" s="301" t="s">
        <v>72</v>
      </c>
      <c r="B8" s="302"/>
      <c r="C8" s="302"/>
      <c r="D8" s="302"/>
      <c r="E8" s="302"/>
      <c r="F8" s="302"/>
      <c r="G8" s="303"/>
    </row>
    <row r="9" spans="1:7" ht="33.75" customHeight="1">
      <c r="A9" s="159" t="s">
        <v>73</v>
      </c>
      <c r="B9" s="159"/>
      <c r="C9" s="159"/>
      <c r="D9" s="159"/>
      <c r="E9" s="159"/>
      <c r="F9" s="159"/>
      <c r="G9" s="159"/>
    </row>
    <row r="10" spans="1:7" ht="12.75">
      <c r="A10" s="292" t="s">
        <v>74</v>
      </c>
      <c r="B10" s="293" t="s">
        <v>75</v>
      </c>
      <c r="C10" s="293"/>
      <c r="D10" s="293"/>
      <c r="E10" s="293"/>
      <c r="F10" s="293"/>
      <c r="G10" s="292" t="s">
        <v>76</v>
      </c>
    </row>
    <row r="11" spans="1:7" ht="25.5">
      <c r="A11" s="292"/>
      <c r="B11" s="295" t="s">
        <v>77</v>
      </c>
      <c r="C11" s="294" t="s">
        <v>274</v>
      </c>
      <c r="D11" s="295" t="s">
        <v>10</v>
      </c>
      <c r="E11" s="295" t="s">
        <v>11</v>
      </c>
      <c r="F11" s="295" t="s">
        <v>79</v>
      </c>
      <c r="G11" s="292"/>
    </row>
    <row r="12" spans="1:7" ht="22.5" customHeight="1">
      <c r="A12" s="295" t="s">
        <v>80</v>
      </c>
      <c r="B12" s="295">
        <v>1</v>
      </c>
      <c r="C12" s="295">
        <v>2</v>
      </c>
      <c r="D12" s="295" t="s">
        <v>81</v>
      </c>
      <c r="E12" s="295">
        <v>4</v>
      </c>
      <c r="F12" s="295">
        <v>5</v>
      </c>
      <c r="G12" s="295" t="s">
        <v>82</v>
      </c>
    </row>
    <row r="13" spans="1:7" ht="12.75">
      <c r="A13" s="199"/>
      <c r="B13" s="200"/>
      <c r="C13" s="201"/>
      <c r="D13" s="200"/>
      <c r="E13" s="201"/>
      <c r="F13" s="200"/>
      <c r="G13" s="202"/>
    </row>
    <row r="14" spans="1:8" s="170" customFormat="1" ht="30" customHeight="1">
      <c r="A14" s="203" t="s">
        <v>275</v>
      </c>
      <c r="B14" s="204">
        <v>42008910574.889946</v>
      </c>
      <c r="C14" s="205">
        <v>5596126777.679992</v>
      </c>
      <c r="D14" s="204">
        <v>47605037352.56996</v>
      </c>
      <c r="E14" s="205">
        <v>33463833907.52002</v>
      </c>
      <c r="F14" s="204">
        <v>33238633681.239998</v>
      </c>
      <c r="G14" s="206">
        <v>14141203445.050035</v>
      </c>
      <c r="H14" s="207"/>
    </row>
    <row r="15" spans="1:8" s="170" customFormat="1" ht="30" customHeight="1">
      <c r="A15" s="203" t="s">
        <v>276</v>
      </c>
      <c r="B15" s="204">
        <v>13681128209.05</v>
      </c>
      <c r="C15" s="205">
        <v>1473909655.2200003</v>
      </c>
      <c r="D15" s="204">
        <v>15155037864.27</v>
      </c>
      <c r="E15" s="205">
        <v>11524189739.149996</v>
      </c>
      <c r="F15" s="204">
        <v>10682338599.039995</v>
      </c>
      <c r="G15" s="206">
        <v>3630848125.1200004</v>
      </c>
      <c r="H15" s="207"/>
    </row>
    <row r="16" spans="1:8" s="170" customFormat="1" ht="30" customHeight="1">
      <c r="A16" s="203" t="s">
        <v>277</v>
      </c>
      <c r="B16" s="204">
        <v>846185408.52</v>
      </c>
      <c r="C16" s="205">
        <v>-157745273.83999997</v>
      </c>
      <c r="D16" s="204">
        <v>688440134.68</v>
      </c>
      <c r="E16" s="205">
        <v>416329063.44</v>
      </c>
      <c r="F16" s="204">
        <v>359121469.90999997</v>
      </c>
      <c r="G16" s="206">
        <v>272111071.24</v>
      </c>
      <c r="H16" s="207"/>
    </row>
    <row r="17" spans="1:8" s="170" customFormat="1" ht="30" customHeight="1">
      <c r="A17" s="203" t="s">
        <v>278</v>
      </c>
      <c r="B17" s="204">
        <v>100000000</v>
      </c>
      <c r="C17" s="205">
        <v>0</v>
      </c>
      <c r="D17" s="204">
        <v>100000000</v>
      </c>
      <c r="E17" s="205">
        <v>100000000</v>
      </c>
      <c r="F17" s="204">
        <v>100000000</v>
      </c>
      <c r="G17" s="206">
        <v>0</v>
      </c>
      <c r="H17" s="207"/>
    </row>
    <row r="18" spans="1:8" s="170" customFormat="1" ht="30" customHeight="1">
      <c r="A18" s="203" t="s">
        <v>28</v>
      </c>
      <c r="B18" s="204">
        <v>5169846245.45</v>
      </c>
      <c r="C18" s="205">
        <v>8279439.42999885</v>
      </c>
      <c r="D18" s="204">
        <v>5178125684.880007</v>
      </c>
      <c r="E18" s="205">
        <v>3846471312.4999957</v>
      </c>
      <c r="F18" s="204">
        <v>3846471312.4999957</v>
      </c>
      <c r="G18" s="206">
        <v>1331654372.379998</v>
      </c>
      <c r="H18" s="207"/>
    </row>
    <row r="19" spans="1:8" s="166" customFormat="1" ht="12.75">
      <c r="A19" s="171" t="s">
        <v>267</v>
      </c>
      <c r="B19" s="172">
        <v>61806070437.909935</v>
      </c>
      <c r="C19" s="208">
        <v>6920570598.48999</v>
      </c>
      <c r="D19" s="172">
        <v>68726641036.39998</v>
      </c>
      <c r="E19" s="208">
        <v>49350824022.61001</v>
      </c>
      <c r="F19" s="172">
        <v>48226565062.68999</v>
      </c>
      <c r="G19" s="209">
        <v>19375817013.790035</v>
      </c>
      <c r="H19" s="210"/>
    </row>
    <row r="20" spans="1:7" ht="12.75">
      <c r="A20" s="174"/>
      <c r="B20" s="174"/>
      <c r="C20" s="174"/>
      <c r="D20" s="174"/>
      <c r="E20" s="174"/>
      <c r="F20" s="174"/>
      <c r="G20" s="174"/>
    </row>
    <row r="21" spans="1:7" ht="12.75">
      <c r="A21" s="175"/>
      <c r="B21" s="176"/>
      <c r="C21" s="175"/>
      <c r="D21" s="175"/>
      <c r="E21" s="175"/>
      <c r="F21" s="175"/>
      <c r="G21" s="175"/>
    </row>
    <row r="22" spans="1:7" ht="12.75">
      <c r="A22" s="176"/>
      <c r="B22" s="176"/>
      <c r="C22" s="176"/>
      <c r="D22" s="176"/>
      <c r="E22" s="176"/>
      <c r="F22" s="176"/>
      <c r="G22" s="176"/>
    </row>
    <row r="23" spans="1:7" ht="12.75">
      <c r="A23" s="175"/>
      <c r="B23" s="176"/>
      <c r="C23" s="175"/>
      <c r="D23" s="175"/>
      <c r="E23" s="175"/>
      <c r="F23" s="175"/>
      <c r="G23" s="175"/>
    </row>
    <row r="24" spans="1:7" ht="12.75">
      <c r="A24" s="175"/>
      <c r="B24" s="176"/>
      <c r="C24" s="175"/>
      <c r="D24" s="175"/>
      <c r="E24" s="175"/>
      <c r="F24" s="175"/>
      <c r="G24" s="175"/>
    </row>
    <row r="25" spans="1:7" ht="12.75">
      <c r="A25" s="177"/>
      <c r="B25" s="178"/>
      <c r="C25" s="176"/>
      <c r="D25" s="176"/>
      <c r="E25" s="176"/>
      <c r="F25" s="176"/>
      <c r="G25" s="176"/>
    </row>
    <row r="26" spans="1:7" ht="12.75">
      <c r="A26" s="197"/>
      <c r="B26" s="197"/>
      <c r="C26" s="197"/>
      <c r="D26" s="197"/>
      <c r="E26" s="197"/>
      <c r="F26" s="197"/>
      <c r="G26" s="197"/>
    </row>
    <row r="27" spans="1:7" ht="12.75">
      <c r="A27" s="197"/>
      <c r="B27" s="197"/>
      <c r="C27" s="197"/>
      <c r="D27" s="197"/>
      <c r="E27" s="197"/>
      <c r="F27" s="197"/>
      <c r="G27" s="197"/>
    </row>
    <row r="28" spans="1:7" ht="12.75">
      <c r="A28" s="198"/>
      <c r="B28" s="198"/>
      <c r="C28" s="198"/>
      <c r="D28" s="198"/>
      <c r="E28" s="198"/>
      <c r="F28" s="198"/>
      <c r="G28" s="198"/>
    </row>
    <row r="29" spans="1:7" ht="12.75">
      <c r="A29" s="198"/>
      <c r="B29" s="198"/>
      <c r="C29" s="198"/>
      <c r="D29" s="198"/>
      <c r="E29" s="198"/>
      <c r="F29" s="198"/>
      <c r="G29" s="198"/>
    </row>
    <row r="30" spans="1:7" ht="12.75">
      <c r="A30" s="198"/>
      <c r="B30" s="198"/>
      <c r="C30" s="198"/>
      <c r="D30" s="198"/>
      <c r="E30" s="198"/>
      <c r="F30" s="198"/>
      <c r="G30" s="198"/>
    </row>
    <row r="31" spans="1:7" ht="12.75">
      <c r="A31" s="198"/>
      <c r="B31" s="198"/>
      <c r="C31" s="198"/>
      <c r="D31" s="198"/>
      <c r="E31" s="198"/>
      <c r="F31" s="198"/>
      <c r="G31" s="198"/>
    </row>
    <row r="32" spans="1:7" ht="12.75">
      <c r="A32" s="198"/>
      <c r="B32" s="198"/>
      <c r="C32" s="198"/>
      <c r="D32" s="198"/>
      <c r="E32" s="198"/>
      <c r="F32" s="198"/>
      <c r="G32" s="198"/>
    </row>
    <row r="33" spans="1:7" ht="12.75">
      <c r="A33" s="198"/>
      <c r="B33" s="198"/>
      <c r="C33" s="198"/>
      <c r="D33" s="198"/>
      <c r="E33" s="198"/>
      <c r="F33" s="198"/>
      <c r="G33" s="198"/>
    </row>
    <row r="34" spans="1:7" ht="12.75">
      <c r="A34" s="198"/>
      <c r="B34" s="198"/>
      <c r="C34" s="198"/>
      <c r="D34" s="198"/>
      <c r="E34" s="198"/>
      <c r="F34" s="198"/>
      <c r="G34" s="198"/>
    </row>
    <row r="35" spans="1:7" ht="12.75">
      <c r="A35" s="198"/>
      <c r="B35" s="198"/>
      <c r="C35" s="198"/>
      <c r="D35" s="198"/>
      <c r="E35" s="198"/>
      <c r="F35" s="198"/>
      <c r="G35" s="198"/>
    </row>
    <row r="36" spans="1:7" ht="12.75">
      <c r="A36" s="198"/>
      <c r="B36" s="198"/>
      <c r="C36" s="198"/>
      <c r="D36" s="198"/>
      <c r="E36" s="198"/>
      <c r="F36" s="198"/>
      <c r="G36" s="198"/>
    </row>
    <row r="37" spans="1:7" ht="12.75">
      <c r="A37" s="198"/>
      <c r="B37" s="198"/>
      <c r="C37" s="198"/>
      <c r="D37" s="198"/>
      <c r="E37" s="198"/>
      <c r="F37" s="198"/>
      <c r="G37" s="198"/>
    </row>
    <row r="38" spans="1:7" ht="12.75">
      <c r="A38" s="198"/>
      <c r="B38" s="198"/>
      <c r="C38" s="198"/>
      <c r="D38" s="198"/>
      <c r="E38" s="198"/>
      <c r="F38" s="198"/>
      <c r="G38" s="198"/>
    </row>
    <row r="39" spans="1:7" ht="12.75">
      <c r="A39" s="198"/>
      <c r="B39" s="198"/>
      <c r="C39" s="198"/>
      <c r="D39" s="198"/>
      <c r="E39" s="198"/>
      <c r="F39" s="198"/>
      <c r="G39" s="198"/>
    </row>
    <row r="40" spans="1:7" ht="12.75">
      <c r="A40" s="198"/>
      <c r="B40" s="198"/>
      <c r="C40" s="198"/>
      <c r="D40" s="198"/>
      <c r="E40" s="198"/>
      <c r="F40" s="198"/>
      <c r="G40" s="198"/>
    </row>
    <row r="41" spans="1:7" ht="12.75">
      <c r="A41" s="198"/>
      <c r="B41" s="198"/>
      <c r="C41" s="198"/>
      <c r="D41" s="198"/>
      <c r="E41" s="198"/>
      <c r="F41" s="198"/>
      <c r="G41" s="198"/>
    </row>
    <row r="42" spans="1:7" ht="12.75">
      <c r="A42" s="198"/>
      <c r="B42" s="198"/>
      <c r="C42" s="198"/>
      <c r="D42" s="198"/>
      <c r="E42" s="198"/>
      <c r="F42" s="198"/>
      <c r="G42" s="198"/>
    </row>
    <row r="43" spans="1:7" ht="12.75">
      <c r="A43" s="198"/>
      <c r="B43" s="198"/>
      <c r="C43" s="198"/>
      <c r="D43" s="198"/>
      <c r="E43" s="198"/>
      <c r="F43" s="198"/>
      <c r="G43" s="198"/>
    </row>
    <row r="44" spans="1:7" ht="12.75">
      <c r="A44" s="198"/>
      <c r="B44" s="198"/>
      <c r="C44" s="198"/>
      <c r="D44" s="198"/>
      <c r="E44" s="198"/>
      <c r="F44" s="198"/>
      <c r="G44" s="198"/>
    </row>
    <row r="45" spans="1:7" ht="12.75">
      <c r="A45" s="198"/>
      <c r="B45" s="198"/>
      <c r="C45" s="198"/>
      <c r="D45" s="198"/>
      <c r="E45" s="198"/>
      <c r="F45" s="198"/>
      <c r="G45" s="198"/>
    </row>
    <row r="46" spans="1:7" ht="12.75">
      <c r="A46" s="198"/>
      <c r="B46" s="198"/>
      <c r="C46" s="198"/>
      <c r="D46" s="198"/>
      <c r="E46" s="198"/>
      <c r="F46" s="198"/>
      <c r="G46" s="198"/>
    </row>
    <row r="47" spans="1:7" ht="12.75">
      <c r="A47" s="198"/>
      <c r="B47" s="198"/>
      <c r="C47" s="198"/>
      <c r="D47" s="198"/>
      <c r="E47" s="198"/>
      <c r="F47" s="198"/>
      <c r="G47" s="198"/>
    </row>
    <row r="48" spans="1:7" ht="12.75">
      <c r="A48" s="198"/>
      <c r="B48" s="198"/>
      <c r="C48" s="198"/>
      <c r="D48" s="198"/>
      <c r="E48" s="198"/>
      <c r="F48" s="198"/>
      <c r="G48" s="198"/>
    </row>
  </sheetData>
  <sheetProtection/>
  <mergeCells count="11">
    <mergeCell ref="A8:G8"/>
    <mergeCell ref="A9:G9"/>
    <mergeCell ref="A10:A11"/>
    <mergeCell ref="B10:F10"/>
    <mergeCell ref="G10:G11"/>
    <mergeCell ref="A1:G1"/>
    <mergeCell ref="A2:G2"/>
    <mergeCell ref="A3:G3"/>
    <mergeCell ref="A5:G5"/>
    <mergeCell ref="A6:G6"/>
    <mergeCell ref="A7:G7"/>
  </mergeCells>
  <printOptions horizontalCentered="1"/>
  <pageMargins left="0.59" right="0.59" top="0.79" bottom="0.59" header="0.31" footer="0.31"/>
  <pageSetup horizontalDpi="600" verticalDpi="600" orientation="portrait" scale="7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H98"/>
  <sheetViews>
    <sheetView zoomScaleSheetLayoutView="90" zoomScalePageLayoutView="0" workbookViewId="0" topLeftCell="A1">
      <selection activeCell="A8" sqref="A5:G8"/>
    </sheetView>
  </sheetViews>
  <sheetFormatPr defaultColWidth="11.421875" defaultRowHeight="15"/>
  <cols>
    <col min="1" max="1" width="54.421875" style="3" customWidth="1"/>
    <col min="2" max="2" width="10.7109375" style="3" customWidth="1"/>
    <col min="3" max="3" width="12.140625" style="3" customWidth="1"/>
    <col min="4" max="7" width="10.7109375" style="3" customWidth="1"/>
    <col min="8" max="239" width="10.8515625" style="3" customWidth="1"/>
    <col min="240" max="240" width="54.421875" style="3" customWidth="1"/>
    <col min="241" max="241" width="20.140625" style="3" customWidth="1"/>
    <col min="242" max="242" width="22.421875" style="3" customWidth="1"/>
    <col min="243" max="243" width="15.7109375" style="3" customWidth="1"/>
    <col min="244" max="244" width="15.421875" style="3" customWidth="1"/>
    <col min="245" max="245" width="15.7109375" style="3" customWidth="1"/>
    <col min="246" max="246" width="16.8515625" style="3" customWidth="1"/>
    <col min="247" max="16384" width="10.8515625" style="3" customWidth="1"/>
  </cols>
  <sheetData>
    <row r="1" spans="1:7" ht="12.75" customHeight="1">
      <c r="A1" s="118" t="s">
        <v>279</v>
      </c>
      <c r="B1" s="118"/>
      <c r="C1" s="118"/>
      <c r="D1" s="118"/>
      <c r="E1" s="118"/>
      <c r="F1" s="118"/>
      <c r="G1" s="118"/>
    </row>
    <row r="2" spans="1:7" ht="12.75" customHeight="1">
      <c r="A2" s="121" t="s">
        <v>67</v>
      </c>
      <c r="B2" s="121"/>
      <c r="C2" s="121"/>
      <c r="D2" s="121"/>
      <c r="E2" s="121"/>
      <c r="F2" s="121"/>
      <c r="G2" s="121"/>
    </row>
    <row r="3" spans="1:7" ht="12.75" customHeight="1">
      <c r="A3" s="121" t="s">
        <v>68</v>
      </c>
      <c r="B3" s="121"/>
      <c r="C3" s="121"/>
      <c r="D3" s="121"/>
      <c r="E3" s="121"/>
      <c r="F3" s="121"/>
      <c r="G3" s="121"/>
    </row>
    <row r="4" spans="1:7" ht="17.25" customHeight="1">
      <c r="A4" s="122"/>
      <c r="B4" s="123"/>
      <c r="C4" s="124"/>
      <c r="D4" s="124"/>
      <c r="E4" s="124"/>
      <c r="F4" s="124"/>
      <c r="G4" s="124"/>
    </row>
    <row r="5" spans="1:7" ht="20.25" customHeight="1">
      <c r="A5" s="297" t="s">
        <v>280</v>
      </c>
      <c r="B5" s="298"/>
      <c r="C5" s="298"/>
      <c r="D5" s="298"/>
      <c r="E5" s="298"/>
      <c r="F5" s="298"/>
      <c r="G5" s="299"/>
    </row>
    <row r="6" spans="1:7" ht="15.75" customHeight="1">
      <c r="A6" s="300" t="s">
        <v>281</v>
      </c>
      <c r="B6" s="285"/>
      <c r="C6" s="285"/>
      <c r="D6" s="285"/>
      <c r="E6" s="285"/>
      <c r="F6" s="285"/>
      <c r="G6" s="286"/>
    </row>
    <row r="7" spans="1:7" ht="16.5" customHeight="1">
      <c r="A7" s="300" t="s">
        <v>71</v>
      </c>
      <c r="B7" s="285"/>
      <c r="C7" s="285"/>
      <c r="D7" s="285"/>
      <c r="E7" s="285"/>
      <c r="F7" s="285"/>
      <c r="G7" s="286"/>
    </row>
    <row r="8" spans="1:7" ht="16.5" customHeight="1">
      <c r="A8" s="301" t="s">
        <v>72</v>
      </c>
      <c r="B8" s="302"/>
      <c r="C8" s="302"/>
      <c r="D8" s="302"/>
      <c r="E8" s="302"/>
      <c r="F8" s="302"/>
      <c r="G8" s="303"/>
    </row>
    <row r="9" spans="1:7" ht="39" customHeight="1">
      <c r="A9" s="159" t="s">
        <v>73</v>
      </c>
      <c r="B9" s="159"/>
      <c r="C9" s="159"/>
      <c r="D9" s="159"/>
      <c r="E9" s="159"/>
      <c r="F9" s="159"/>
      <c r="G9" s="159"/>
    </row>
    <row r="10" spans="1:7" ht="15.75" customHeight="1">
      <c r="A10" s="292" t="s">
        <v>74</v>
      </c>
      <c r="B10" s="293" t="s">
        <v>75</v>
      </c>
      <c r="C10" s="293"/>
      <c r="D10" s="293"/>
      <c r="E10" s="293"/>
      <c r="F10" s="293"/>
      <c r="G10" s="292" t="s">
        <v>76</v>
      </c>
    </row>
    <row r="11" spans="1:7" ht="25.5">
      <c r="A11" s="292"/>
      <c r="B11" s="294" t="s">
        <v>77</v>
      </c>
      <c r="C11" s="294" t="s">
        <v>78</v>
      </c>
      <c r="D11" s="295" t="s">
        <v>10</v>
      </c>
      <c r="E11" s="295" t="s">
        <v>11</v>
      </c>
      <c r="F11" s="295" t="s">
        <v>79</v>
      </c>
      <c r="G11" s="292"/>
    </row>
    <row r="12" spans="1:7" ht="14.25" customHeight="1">
      <c r="A12" s="296" t="s">
        <v>80</v>
      </c>
      <c r="B12" s="296">
        <v>1</v>
      </c>
      <c r="C12" s="296">
        <v>2</v>
      </c>
      <c r="D12" s="296" t="s">
        <v>81</v>
      </c>
      <c r="E12" s="296">
        <v>4</v>
      </c>
      <c r="F12" s="296">
        <v>5</v>
      </c>
      <c r="G12" s="296" t="s">
        <v>82</v>
      </c>
    </row>
    <row r="13" spans="1:8" ht="15">
      <c r="A13" s="211"/>
      <c r="B13" s="212"/>
      <c r="C13" s="213"/>
      <c r="D13" s="212"/>
      <c r="E13" s="213"/>
      <c r="F13" s="212"/>
      <c r="G13" s="213"/>
      <c r="H13" s="214"/>
    </row>
    <row r="14" spans="1:8" ht="15">
      <c r="A14" s="129" t="s">
        <v>282</v>
      </c>
      <c r="B14" s="130">
        <v>6882743964.25</v>
      </c>
      <c r="C14" s="131">
        <v>2226673.9500000402</v>
      </c>
      <c r="D14" s="130">
        <v>6884970638.200001</v>
      </c>
      <c r="E14" s="131">
        <v>4430148420.340001</v>
      </c>
      <c r="F14" s="130">
        <v>4429100130.860002</v>
      </c>
      <c r="G14" s="131">
        <v>2454822217.8599997</v>
      </c>
      <c r="H14" s="214"/>
    </row>
    <row r="15" spans="1:8" ht="15.75" customHeight="1">
      <c r="A15" s="215" t="s">
        <v>283</v>
      </c>
      <c r="B15" s="139">
        <v>2025410804.34</v>
      </c>
      <c r="C15" s="140">
        <v>172902855.68999994</v>
      </c>
      <c r="D15" s="139">
        <v>2198313660.03</v>
      </c>
      <c r="E15" s="140">
        <v>1991542572.0800004</v>
      </c>
      <c r="F15" s="139">
        <v>1991542572.0800004</v>
      </c>
      <c r="G15" s="140">
        <v>206771087.94999984</v>
      </c>
      <c r="H15" s="214"/>
    </row>
    <row r="16" spans="1:8" ht="15.75" customHeight="1">
      <c r="A16" s="215" t="s">
        <v>284</v>
      </c>
      <c r="B16" s="139">
        <v>2060000</v>
      </c>
      <c r="C16" s="140">
        <v>2072364.9899999998</v>
      </c>
      <c r="D16" s="139">
        <v>4132364.99</v>
      </c>
      <c r="E16" s="140">
        <v>1184208.56</v>
      </c>
      <c r="F16" s="139">
        <v>1184208.56</v>
      </c>
      <c r="G16" s="140">
        <v>2948156.4299999997</v>
      </c>
      <c r="H16" s="214"/>
    </row>
    <row r="17" spans="1:8" ht="15.75" customHeight="1">
      <c r="A17" s="215" t="s">
        <v>285</v>
      </c>
      <c r="B17" s="139">
        <v>1723575612.5700002</v>
      </c>
      <c r="C17" s="140">
        <v>-141097986.44999996</v>
      </c>
      <c r="D17" s="139">
        <v>1582477626.12</v>
      </c>
      <c r="E17" s="140">
        <v>1303507986.6800003</v>
      </c>
      <c r="F17" s="139">
        <v>1303507986.6800003</v>
      </c>
      <c r="G17" s="140">
        <v>278969639.44000006</v>
      </c>
      <c r="H17" s="214"/>
    </row>
    <row r="18" spans="1:8" ht="15.75" customHeight="1">
      <c r="A18" s="215" t="s">
        <v>286</v>
      </c>
      <c r="B18" s="139">
        <v>665090742.1199999</v>
      </c>
      <c r="C18" s="140">
        <v>42768856.95000005</v>
      </c>
      <c r="D18" s="139">
        <v>707859599.07</v>
      </c>
      <c r="E18" s="140">
        <v>499893569.51000005</v>
      </c>
      <c r="F18" s="139">
        <v>499893569.51000005</v>
      </c>
      <c r="G18" s="140">
        <v>207966029.56</v>
      </c>
      <c r="H18" s="214"/>
    </row>
    <row r="19" spans="1:8" ht="15.75" customHeight="1">
      <c r="A19" s="215" t="s">
        <v>287</v>
      </c>
      <c r="B19" s="139">
        <v>485248291.5100001</v>
      </c>
      <c r="C19" s="140">
        <v>118357948.29999997</v>
      </c>
      <c r="D19" s="139">
        <v>603606239.81</v>
      </c>
      <c r="E19" s="140">
        <v>547487215.4600002</v>
      </c>
      <c r="F19" s="139">
        <v>546438925.9800001</v>
      </c>
      <c r="G19" s="140">
        <v>56119024.349999994</v>
      </c>
      <c r="H19" s="214"/>
    </row>
    <row r="20" spans="1:8" ht="15.75" customHeight="1">
      <c r="A20" s="215" t="s">
        <v>288</v>
      </c>
      <c r="B20" s="139">
        <v>1912562612.0800002</v>
      </c>
      <c r="C20" s="140">
        <v>-218122148.39999998</v>
      </c>
      <c r="D20" s="139">
        <v>1694440463.68</v>
      </c>
      <c r="E20" s="140">
        <v>0</v>
      </c>
      <c r="F20" s="139">
        <v>0</v>
      </c>
      <c r="G20" s="140">
        <v>1694440463.68</v>
      </c>
      <c r="H20" s="214"/>
    </row>
    <row r="21" spans="1:8" ht="15.75" customHeight="1">
      <c r="A21" s="215" t="s">
        <v>289</v>
      </c>
      <c r="B21" s="139">
        <v>68795901.63</v>
      </c>
      <c r="C21" s="140">
        <v>25344782.869999997</v>
      </c>
      <c r="D21" s="139">
        <v>94140684.5</v>
      </c>
      <c r="E21" s="140">
        <v>86532868.05</v>
      </c>
      <c r="F21" s="139">
        <v>86532868.05</v>
      </c>
      <c r="G21" s="140">
        <v>7607816.450000001</v>
      </c>
      <c r="H21" s="214"/>
    </row>
    <row r="22" spans="1:8" ht="15.75" customHeight="1">
      <c r="A22" s="216"/>
      <c r="B22" s="139"/>
      <c r="C22" s="140"/>
      <c r="D22" s="139"/>
      <c r="E22" s="140"/>
      <c r="F22" s="139"/>
      <c r="G22" s="140"/>
      <c r="H22" s="214"/>
    </row>
    <row r="23" spans="1:8" ht="15">
      <c r="A23" s="129" t="s">
        <v>290</v>
      </c>
      <c r="B23" s="130">
        <v>434644970.6999999</v>
      </c>
      <c r="C23" s="131">
        <v>130172159.22000003</v>
      </c>
      <c r="D23" s="130">
        <v>564817129.9200001</v>
      </c>
      <c r="E23" s="131">
        <v>387138907.65999997</v>
      </c>
      <c r="F23" s="130">
        <v>344220045.2099999</v>
      </c>
      <c r="G23" s="131">
        <v>177678222.26</v>
      </c>
      <c r="H23" s="214"/>
    </row>
    <row r="24" spans="1:8" ht="15">
      <c r="A24" s="215" t="s">
        <v>291</v>
      </c>
      <c r="B24" s="139">
        <v>248935760.53999993</v>
      </c>
      <c r="C24" s="140">
        <v>-22205547.279999964</v>
      </c>
      <c r="D24" s="139">
        <v>226730213.26000008</v>
      </c>
      <c r="E24" s="140">
        <v>194211194.45</v>
      </c>
      <c r="F24" s="139">
        <v>152287832.11999992</v>
      </c>
      <c r="G24" s="140">
        <v>32519018.810000002</v>
      </c>
      <c r="H24" s="214"/>
    </row>
    <row r="25" spans="1:8" ht="15.75" customHeight="1">
      <c r="A25" s="215" t="s">
        <v>292</v>
      </c>
      <c r="B25" s="139">
        <v>125776457.78999999</v>
      </c>
      <c r="C25" s="140">
        <v>-39138630.480000004</v>
      </c>
      <c r="D25" s="139">
        <v>86637827.30999997</v>
      </c>
      <c r="E25" s="140">
        <v>24598499.15</v>
      </c>
      <c r="F25" s="139">
        <v>24106250.23</v>
      </c>
      <c r="G25" s="140">
        <v>62039328.160000004</v>
      </c>
      <c r="H25" s="214"/>
    </row>
    <row r="26" spans="1:8" ht="15.75" customHeight="1">
      <c r="A26" s="215" t="s">
        <v>293</v>
      </c>
      <c r="B26" s="139">
        <v>0</v>
      </c>
      <c r="C26" s="140">
        <v>2243210.4100000006</v>
      </c>
      <c r="D26" s="139">
        <v>2243210.4100000006</v>
      </c>
      <c r="E26" s="140">
        <v>2214860.4200000004</v>
      </c>
      <c r="F26" s="139">
        <v>2214860.4200000004</v>
      </c>
      <c r="G26" s="140">
        <v>28349.989999999998</v>
      </c>
      <c r="H26" s="214"/>
    </row>
    <row r="27" spans="1:8" ht="15.75" customHeight="1">
      <c r="A27" s="215" t="s">
        <v>294</v>
      </c>
      <c r="B27" s="139">
        <v>1343540.69</v>
      </c>
      <c r="C27" s="140">
        <v>9468637.94</v>
      </c>
      <c r="D27" s="139">
        <v>10812178.63</v>
      </c>
      <c r="E27" s="140">
        <v>7115347.499999999</v>
      </c>
      <c r="F27" s="139">
        <v>6939786.139999999</v>
      </c>
      <c r="G27" s="140">
        <v>3696831.13</v>
      </c>
      <c r="H27" s="214"/>
    </row>
    <row r="28" spans="1:8" ht="15.75" customHeight="1">
      <c r="A28" s="215" t="s">
        <v>295</v>
      </c>
      <c r="B28" s="139">
        <v>973283.93</v>
      </c>
      <c r="C28" s="140">
        <v>15378748.780000001</v>
      </c>
      <c r="D28" s="139">
        <v>16352032.71</v>
      </c>
      <c r="E28" s="140">
        <v>13083133.090000002</v>
      </c>
      <c r="F28" s="139">
        <v>13083133.090000002</v>
      </c>
      <c r="G28" s="140">
        <v>3268899.62</v>
      </c>
      <c r="H28" s="214"/>
    </row>
    <row r="29" spans="1:8" ht="15.75" customHeight="1">
      <c r="A29" s="215" t="s">
        <v>296</v>
      </c>
      <c r="B29" s="139">
        <v>45242203.36000001</v>
      </c>
      <c r="C29" s="140">
        <v>106586108.72</v>
      </c>
      <c r="D29" s="139">
        <v>151828312.08000004</v>
      </c>
      <c r="E29" s="140">
        <v>133887596.58000001</v>
      </c>
      <c r="F29" s="139">
        <v>133887596.58000001</v>
      </c>
      <c r="G29" s="140">
        <v>17940715.5</v>
      </c>
      <c r="H29" s="214"/>
    </row>
    <row r="30" spans="1:8" ht="15.75" customHeight="1">
      <c r="A30" s="215" t="s">
        <v>297</v>
      </c>
      <c r="B30" s="139">
        <v>1851988.13</v>
      </c>
      <c r="C30" s="140">
        <v>53245750.289999984</v>
      </c>
      <c r="D30" s="139">
        <v>55097738.41999999</v>
      </c>
      <c r="E30" s="140">
        <v>6199559.4</v>
      </c>
      <c r="F30" s="139">
        <v>6199559.4</v>
      </c>
      <c r="G30" s="140">
        <v>48898179.01999999</v>
      </c>
      <c r="H30" s="214"/>
    </row>
    <row r="31" spans="1:8" ht="15.75" customHeight="1">
      <c r="A31" s="215" t="s">
        <v>298</v>
      </c>
      <c r="B31" s="139">
        <v>0</v>
      </c>
      <c r="C31" s="140">
        <v>3032269.76</v>
      </c>
      <c r="D31" s="139">
        <v>3032269.76</v>
      </c>
      <c r="E31" s="140">
        <v>1847098.56</v>
      </c>
      <c r="F31" s="139">
        <v>1847098.56</v>
      </c>
      <c r="G31" s="140">
        <v>1185171.2</v>
      </c>
      <c r="H31" s="214"/>
    </row>
    <row r="32" spans="1:8" ht="15.75" customHeight="1">
      <c r="A32" s="215" t="s">
        <v>299</v>
      </c>
      <c r="B32" s="139">
        <v>10521736.26</v>
      </c>
      <c r="C32" s="140">
        <v>1561611.08</v>
      </c>
      <c r="D32" s="139">
        <v>12083347.34</v>
      </c>
      <c r="E32" s="140">
        <v>3981618.5100000007</v>
      </c>
      <c r="F32" s="139">
        <v>3653928.670000001</v>
      </c>
      <c r="G32" s="140">
        <v>8101728.829999999</v>
      </c>
      <c r="H32" s="214"/>
    </row>
    <row r="33" spans="1:8" ht="15.75" customHeight="1">
      <c r="A33" s="216"/>
      <c r="B33" s="139"/>
      <c r="C33" s="140"/>
      <c r="D33" s="139"/>
      <c r="E33" s="140"/>
      <c r="F33" s="139"/>
      <c r="G33" s="140"/>
      <c r="H33" s="214"/>
    </row>
    <row r="34" spans="1:8" ht="15">
      <c r="A34" s="129" t="s">
        <v>300</v>
      </c>
      <c r="B34" s="130">
        <v>382963545.18000007</v>
      </c>
      <c r="C34" s="131">
        <v>1005025403.95</v>
      </c>
      <c r="D34" s="130">
        <v>1387988949.1299999</v>
      </c>
      <c r="E34" s="131">
        <v>948876849.54</v>
      </c>
      <c r="F34" s="130">
        <v>887534500.3600001</v>
      </c>
      <c r="G34" s="131">
        <v>439112099.59000003</v>
      </c>
      <c r="H34" s="214"/>
    </row>
    <row r="35" spans="1:8" ht="15.75" customHeight="1">
      <c r="A35" s="215" t="s">
        <v>301</v>
      </c>
      <c r="B35" s="139">
        <v>100365189.12999998</v>
      </c>
      <c r="C35" s="140">
        <v>28269307.660000015</v>
      </c>
      <c r="D35" s="139">
        <v>128634496.78999998</v>
      </c>
      <c r="E35" s="140">
        <v>64452581.08</v>
      </c>
      <c r="F35" s="139">
        <v>59152083.339999996</v>
      </c>
      <c r="G35" s="140">
        <v>64181915.710000016</v>
      </c>
      <c r="H35" s="214"/>
    </row>
    <row r="36" spans="1:8" ht="15.75" customHeight="1">
      <c r="A36" s="215" t="s">
        <v>302</v>
      </c>
      <c r="B36" s="139">
        <v>25004101.480000004</v>
      </c>
      <c r="C36" s="140">
        <v>58937378.61000001</v>
      </c>
      <c r="D36" s="139">
        <v>83941480.08999999</v>
      </c>
      <c r="E36" s="140">
        <v>63029224.46000001</v>
      </c>
      <c r="F36" s="139">
        <v>36372555.260000005</v>
      </c>
      <c r="G36" s="140">
        <v>20912255.63000001</v>
      </c>
      <c r="H36" s="214"/>
    </row>
    <row r="37" spans="1:8" ht="15.75" customHeight="1">
      <c r="A37" s="215" t="s">
        <v>303</v>
      </c>
      <c r="B37" s="139">
        <v>84766678.87</v>
      </c>
      <c r="C37" s="140">
        <v>25304701.220000003</v>
      </c>
      <c r="D37" s="139">
        <v>110071380.09000003</v>
      </c>
      <c r="E37" s="140">
        <v>21531043.709999997</v>
      </c>
      <c r="F37" s="139">
        <v>16826221.64</v>
      </c>
      <c r="G37" s="140">
        <v>88540336.38000001</v>
      </c>
      <c r="H37" s="214"/>
    </row>
    <row r="38" spans="1:8" ht="15.75" customHeight="1">
      <c r="A38" s="215" t="s">
        <v>304</v>
      </c>
      <c r="B38" s="139">
        <v>3223412.99</v>
      </c>
      <c r="C38" s="140">
        <v>197835506.21</v>
      </c>
      <c r="D38" s="139">
        <v>201058919.20000002</v>
      </c>
      <c r="E38" s="140">
        <v>167475870.66</v>
      </c>
      <c r="F38" s="139">
        <v>167261943.61</v>
      </c>
      <c r="G38" s="140">
        <v>33583048.54</v>
      </c>
      <c r="H38" s="214"/>
    </row>
    <row r="39" spans="1:8" ht="15.75" customHeight="1">
      <c r="A39" s="215" t="s">
        <v>305</v>
      </c>
      <c r="B39" s="139">
        <v>38957863.49000002</v>
      </c>
      <c r="C39" s="140">
        <v>363821916.0000001</v>
      </c>
      <c r="D39" s="139">
        <v>402779779.49</v>
      </c>
      <c r="E39" s="140">
        <v>269626595.55</v>
      </c>
      <c r="F39" s="139">
        <v>246083420.52</v>
      </c>
      <c r="G39" s="140">
        <v>133153183.94000004</v>
      </c>
      <c r="H39" s="214"/>
    </row>
    <row r="40" spans="1:8" ht="15.75" customHeight="1">
      <c r="A40" s="215" t="s">
        <v>306</v>
      </c>
      <c r="B40" s="139">
        <v>72362025.53000002</v>
      </c>
      <c r="C40" s="140">
        <v>11760244.039999997</v>
      </c>
      <c r="D40" s="139">
        <v>84122269.57</v>
      </c>
      <c r="E40" s="140">
        <v>33034170.2</v>
      </c>
      <c r="F40" s="139">
        <v>32975770.2</v>
      </c>
      <c r="G40" s="140">
        <v>51088099.37</v>
      </c>
      <c r="H40" s="214"/>
    </row>
    <row r="41" spans="1:8" ht="15.75" customHeight="1">
      <c r="A41" s="215" t="s">
        <v>307</v>
      </c>
      <c r="B41" s="139">
        <v>40610388.220000006</v>
      </c>
      <c r="C41" s="140">
        <v>270274848.44</v>
      </c>
      <c r="D41" s="139">
        <v>310885236.6599999</v>
      </c>
      <c r="E41" s="140">
        <v>278260866.59</v>
      </c>
      <c r="F41" s="139">
        <v>278260866.59</v>
      </c>
      <c r="G41" s="140">
        <v>32624370.070000004</v>
      </c>
      <c r="H41" s="214"/>
    </row>
    <row r="42" spans="1:8" ht="15.75" customHeight="1">
      <c r="A42" s="215" t="s">
        <v>308</v>
      </c>
      <c r="B42" s="139">
        <v>57358.5</v>
      </c>
      <c r="C42" s="140">
        <v>10871447.599999998</v>
      </c>
      <c r="D42" s="139">
        <v>10928806.099999998</v>
      </c>
      <c r="E42" s="140">
        <v>8540753.399999999</v>
      </c>
      <c r="F42" s="139">
        <v>7893705.3999999985</v>
      </c>
      <c r="G42" s="140">
        <v>2388052.6999999997</v>
      </c>
      <c r="H42" s="214"/>
    </row>
    <row r="43" spans="1:8" ht="15.75" customHeight="1">
      <c r="A43" s="215" t="s">
        <v>309</v>
      </c>
      <c r="B43" s="139">
        <v>17616526.970000006</v>
      </c>
      <c r="C43" s="140">
        <v>37950054.16999999</v>
      </c>
      <c r="D43" s="139">
        <v>55566581.14000001</v>
      </c>
      <c r="E43" s="140">
        <v>42925743.890000015</v>
      </c>
      <c r="F43" s="139">
        <v>42707933.80000001</v>
      </c>
      <c r="G43" s="140">
        <v>12640837.250000002</v>
      </c>
      <c r="H43" s="214"/>
    </row>
    <row r="44" spans="1:8" ht="15.75" customHeight="1">
      <c r="A44" s="216"/>
      <c r="B44" s="139"/>
      <c r="C44" s="140"/>
      <c r="D44" s="139"/>
      <c r="E44" s="140"/>
      <c r="F44" s="139"/>
      <c r="G44" s="140"/>
      <c r="H44" s="214"/>
    </row>
    <row r="45" spans="1:8" ht="15">
      <c r="A45" s="129" t="s">
        <v>310</v>
      </c>
      <c r="B45" s="130">
        <v>38159012340.44</v>
      </c>
      <c r="C45" s="131">
        <v>4997313879.099997</v>
      </c>
      <c r="D45" s="130">
        <v>43156326219.54001</v>
      </c>
      <c r="E45" s="131">
        <v>29971002957.19999</v>
      </c>
      <c r="F45" s="130">
        <v>29818603558.619995</v>
      </c>
      <c r="G45" s="131">
        <v>13185323262.340015</v>
      </c>
      <c r="H45" s="214"/>
    </row>
    <row r="46" spans="1:8" ht="15.75" customHeight="1">
      <c r="A46" s="215" t="s">
        <v>311</v>
      </c>
      <c r="B46" s="139">
        <v>37187864358.9</v>
      </c>
      <c r="C46" s="140">
        <v>4798190914.099997</v>
      </c>
      <c r="D46" s="139">
        <v>41986055273.00001</v>
      </c>
      <c r="E46" s="140">
        <v>29722993995.91999</v>
      </c>
      <c r="F46" s="139">
        <v>29587525881.969994</v>
      </c>
      <c r="G46" s="140">
        <v>12263061277.080015</v>
      </c>
      <c r="H46" s="214"/>
    </row>
    <row r="47" spans="1:8" ht="15.75" customHeight="1">
      <c r="A47" s="215" t="s">
        <v>312</v>
      </c>
      <c r="B47" s="139">
        <v>441712561.3</v>
      </c>
      <c r="C47" s="140">
        <v>38867296.88</v>
      </c>
      <c r="D47" s="139">
        <v>480579858.18</v>
      </c>
      <c r="E47" s="140">
        <v>41430121.1</v>
      </c>
      <c r="F47" s="139">
        <v>36310434</v>
      </c>
      <c r="G47" s="140">
        <v>439149737.08</v>
      </c>
      <c r="H47" s="214"/>
    </row>
    <row r="48" spans="1:8" ht="15.75" customHeight="1">
      <c r="A48" s="215" t="s">
        <v>313</v>
      </c>
      <c r="B48" s="139">
        <v>350935420.24</v>
      </c>
      <c r="C48" s="140">
        <v>70449399.11999999</v>
      </c>
      <c r="D48" s="139">
        <v>421384819.3600001</v>
      </c>
      <c r="E48" s="140">
        <v>53586902.27</v>
      </c>
      <c r="F48" s="139">
        <v>50287805.20000001</v>
      </c>
      <c r="G48" s="140">
        <v>367797917.09000003</v>
      </c>
      <c r="H48" s="214"/>
    </row>
    <row r="49" spans="1:8" ht="15.75" customHeight="1">
      <c r="A49" s="215" t="s">
        <v>314</v>
      </c>
      <c r="B49" s="139">
        <v>178500000</v>
      </c>
      <c r="C49" s="140">
        <v>89806269</v>
      </c>
      <c r="D49" s="139">
        <v>268306269.00000003</v>
      </c>
      <c r="E49" s="140">
        <v>152991937.91000003</v>
      </c>
      <c r="F49" s="139">
        <v>144479437.45000002</v>
      </c>
      <c r="G49" s="140">
        <v>115314331.09</v>
      </c>
      <c r="H49" s="214"/>
    </row>
    <row r="50" spans="1:8" ht="15.75" customHeight="1">
      <c r="A50" s="216"/>
      <c r="B50" s="139"/>
      <c r="C50" s="140"/>
      <c r="D50" s="139"/>
      <c r="E50" s="140"/>
      <c r="F50" s="139"/>
      <c r="G50" s="140"/>
      <c r="H50" s="214"/>
    </row>
    <row r="51" spans="1:8" ht="15.75" customHeight="1">
      <c r="A51" s="129" t="s">
        <v>315</v>
      </c>
      <c r="B51" s="130">
        <v>28055430.58</v>
      </c>
      <c r="C51" s="131">
        <v>57392600.84</v>
      </c>
      <c r="D51" s="130">
        <v>85448031.42</v>
      </c>
      <c r="E51" s="131">
        <v>42936534.70999999</v>
      </c>
      <c r="F51" s="130">
        <v>38703138.26</v>
      </c>
      <c r="G51" s="131">
        <v>42511496.70999999</v>
      </c>
      <c r="H51" s="214"/>
    </row>
    <row r="52" spans="1:8" ht="15.75" customHeight="1">
      <c r="A52" s="215" t="s">
        <v>316</v>
      </c>
      <c r="B52" s="139">
        <v>28055430.58</v>
      </c>
      <c r="C52" s="140">
        <v>5429031.03</v>
      </c>
      <c r="D52" s="139">
        <v>33484461.61</v>
      </c>
      <c r="E52" s="140">
        <v>6692431.319999999</v>
      </c>
      <c r="F52" s="139">
        <v>2907163.3999999994</v>
      </c>
      <c r="G52" s="140">
        <v>26792030.289999995</v>
      </c>
      <c r="H52" s="214"/>
    </row>
    <row r="53" spans="1:8" ht="15.75" customHeight="1">
      <c r="A53" s="215" t="s">
        <v>317</v>
      </c>
      <c r="B53" s="139">
        <v>0</v>
      </c>
      <c r="C53" s="140">
        <v>2830593.85</v>
      </c>
      <c r="D53" s="139">
        <v>2830593.85</v>
      </c>
      <c r="E53" s="140">
        <v>797111.95</v>
      </c>
      <c r="F53" s="139">
        <v>629640.37</v>
      </c>
      <c r="G53" s="140">
        <v>2033481.9</v>
      </c>
      <c r="H53" s="214"/>
    </row>
    <row r="54" spans="1:8" ht="15.75" customHeight="1">
      <c r="A54" s="217" t="s">
        <v>318</v>
      </c>
      <c r="B54" s="147">
        <v>0</v>
      </c>
      <c r="C54" s="148">
        <v>488400</v>
      </c>
      <c r="D54" s="147">
        <v>488400</v>
      </c>
      <c r="E54" s="148">
        <v>0</v>
      </c>
      <c r="F54" s="147">
        <v>0</v>
      </c>
      <c r="G54" s="148">
        <v>488400</v>
      </c>
      <c r="H54" s="214"/>
    </row>
    <row r="55" spans="1:8" ht="15.75" customHeight="1">
      <c r="A55" s="215" t="s">
        <v>319</v>
      </c>
      <c r="B55" s="139">
        <v>0</v>
      </c>
      <c r="C55" s="140">
        <v>36652652.230000004</v>
      </c>
      <c r="D55" s="139">
        <v>36652652.230000004</v>
      </c>
      <c r="E55" s="140">
        <v>34578896.58</v>
      </c>
      <c r="F55" s="139">
        <v>34468782.83</v>
      </c>
      <c r="G55" s="140">
        <v>2073755.6499999994</v>
      </c>
      <c r="H55" s="214"/>
    </row>
    <row r="56" spans="1:8" ht="15.75" customHeight="1">
      <c r="A56" s="215" t="s">
        <v>320</v>
      </c>
      <c r="B56" s="139">
        <v>0</v>
      </c>
      <c r="C56" s="140">
        <v>7581374.330000001</v>
      </c>
      <c r="D56" s="139">
        <v>7581374.330000001</v>
      </c>
      <c r="E56" s="140">
        <v>400136.01</v>
      </c>
      <c r="F56" s="139">
        <v>229592.81</v>
      </c>
      <c r="G56" s="140">
        <v>7181238.320000001</v>
      </c>
      <c r="H56" s="214"/>
    </row>
    <row r="57" spans="1:8" ht="15.75" customHeight="1">
      <c r="A57" s="215" t="s">
        <v>321</v>
      </c>
      <c r="B57" s="139">
        <v>0</v>
      </c>
      <c r="C57" s="140">
        <v>4410549.4</v>
      </c>
      <c r="D57" s="139">
        <v>4410549.4</v>
      </c>
      <c r="E57" s="140">
        <v>467958.85</v>
      </c>
      <c r="F57" s="139">
        <v>467958.85</v>
      </c>
      <c r="G57" s="140">
        <v>3942590.55</v>
      </c>
      <c r="H57" s="214"/>
    </row>
    <row r="58" spans="1:8" ht="15.75" customHeight="1">
      <c r="A58" s="216"/>
      <c r="B58" s="139"/>
      <c r="C58" s="140"/>
      <c r="D58" s="139"/>
      <c r="E58" s="140"/>
      <c r="F58" s="139"/>
      <c r="G58" s="140"/>
      <c r="H58" s="214"/>
    </row>
    <row r="59" spans="1:8" ht="15.75" customHeight="1">
      <c r="A59" s="129" t="s">
        <v>322</v>
      </c>
      <c r="B59" s="130">
        <v>1165861502.54</v>
      </c>
      <c r="C59" s="131">
        <v>262800034.7400001</v>
      </c>
      <c r="D59" s="130">
        <v>1428661537.2799997</v>
      </c>
      <c r="E59" s="131">
        <v>573843281.09</v>
      </c>
      <c r="F59" s="130">
        <v>548843281.09</v>
      </c>
      <c r="G59" s="131">
        <v>854818256.1899999</v>
      </c>
      <c r="H59" s="214"/>
    </row>
    <row r="60" spans="1:8" ht="15.75" customHeight="1">
      <c r="A60" s="215" t="s">
        <v>323</v>
      </c>
      <c r="B60" s="139">
        <v>955113985.04</v>
      </c>
      <c r="C60" s="140">
        <v>416715659.9100001</v>
      </c>
      <c r="D60" s="139">
        <v>1371829644.9499998</v>
      </c>
      <c r="E60" s="140">
        <v>561508003.02</v>
      </c>
      <c r="F60" s="139">
        <v>536508003.02</v>
      </c>
      <c r="G60" s="140">
        <v>810321641.93</v>
      </c>
      <c r="H60" s="214"/>
    </row>
    <row r="61" spans="1:8" ht="15.75" customHeight="1">
      <c r="A61" s="215" t="s">
        <v>324</v>
      </c>
      <c r="B61" s="139">
        <v>0</v>
      </c>
      <c r="C61" s="140">
        <v>20431010</v>
      </c>
      <c r="D61" s="139">
        <v>20431010</v>
      </c>
      <c r="E61" s="140">
        <v>10479607.969999999</v>
      </c>
      <c r="F61" s="139">
        <v>10479607.969999999</v>
      </c>
      <c r="G61" s="140">
        <v>9951402.030000001</v>
      </c>
      <c r="H61" s="214"/>
    </row>
    <row r="62" spans="1:8" ht="15">
      <c r="A62" s="215" t="s">
        <v>325</v>
      </c>
      <c r="B62" s="139">
        <v>210747517.5</v>
      </c>
      <c r="C62" s="140">
        <v>-174346635.17</v>
      </c>
      <c r="D62" s="139">
        <v>36400882.33</v>
      </c>
      <c r="E62" s="140">
        <v>1855670.1</v>
      </c>
      <c r="F62" s="139">
        <v>1855670.1</v>
      </c>
      <c r="G62" s="140">
        <v>34545212.230000004</v>
      </c>
      <c r="H62" s="214"/>
    </row>
    <row r="63" spans="1:8" ht="15.75" customHeight="1">
      <c r="A63" s="216"/>
      <c r="B63" s="139"/>
      <c r="C63" s="140"/>
      <c r="D63" s="139"/>
      <c r="E63" s="140"/>
      <c r="F63" s="139"/>
      <c r="G63" s="140"/>
      <c r="H63" s="214"/>
    </row>
    <row r="64" spans="1:8" ht="15.75" customHeight="1">
      <c r="A64" s="129" t="s">
        <v>326</v>
      </c>
      <c r="B64" s="130">
        <v>25342094.25</v>
      </c>
      <c r="C64" s="131">
        <v>54800000</v>
      </c>
      <c r="D64" s="130">
        <v>80142094.25</v>
      </c>
      <c r="E64" s="131">
        <v>0</v>
      </c>
      <c r="F64" s="130">
        <v>0</v>
      </c>
      <c r="G64" s="131">
        <v>80142094.25</v>
      </c>
      <c r="H64" s="214"/>
    </row>
    <row r="65" spans="1:8" ht="15.75" customHeight="1">
      <c r="A65" s="215" t="s">
        <v>327</v>
      </c>
      <c r="B65" s="139">
        <v>0</v>
      </c>
      <c r="C65" s="140">
        <v>54800000</v>
      </c>
      <c r="D65" s="139">
        <v>54800000</v>
      </c>
      <c r="E65" s="140">
        <v>0</v>
      </c>
      <c r="F65" s="139">
        <v>0</v>
      </c>
      <c r="G65" s="140">
        <v>54800000</v>
      </c>
      <c r="H65" s="214"/>
    </row>
    <row r="66" spans="1:8" ht="15.75" customHeight="1">
      <c r="A66" s="215" t="s">
        <v>328</v>
      </c>
      <c r="B66" s="139">
        <v>25342094.25</v>
      </c>
      <c r="C66" s="140">
        <v>0</v>
      </c>
      <c r="D66" s="139">
        <v>25342094.25</v>
      </c>
      <c r="E66" s="140">
        <v>0</v>
      </c>
      <c r="F66" s="139">
        <v>0</v>
      </c>
      <c r="G66" s="140">
        <v>25342094.25</v>
      </c>
      <c r="H66" s="214"/>
    </row>
    <row r="67" spans="1:8" ht="15">
      <c r="A67" s="216"/>
      <c r="B67" s="139"/>
      <c r="C67" s="140"/>
      <c r="D67" s="139"/>
      <c r="E67" s="140"/>
      <c r="F67" s="139"/>
      <c r="G67" s="140"/>
      <c r="H67" s="214"/>
    </row>
    <row r="68" spans="1:8" ht="15.75" customHeight="1">
      <c r="A68" s="129" t="s">
        <v>329</v>
      </c>
      <c r="B68" s="130">
        <v>13881261181.45</v>
      </c>
      <c r="C68" s="131">
        <v>568585120.5299989</v>
      </c>
      <c r="D68" s="130">
        <v>14449846301.980007</v>
      </c>
      <c r="E68" s="131">
        <v>12580548008.629995</v>
      </c>
      <c r="F68" s="130">
        <v>11800438938.379997</v>
      </c>
      <c r="G68" s="131">
        <v>1869298293.3499978</v>
      </c>
      <c r="H68" s="214"/>
    </row>
    <row r="69" spans="1:8" ht="15.75" customHeight="1">
      <c r="A69" s="215" t="s">
        <v>330</v>
      </c>
      <c r="B69" s="139">
        <v>5169846245.45</v>
      </c>
      <c r="C69" s="140">
        <v>8279439.42999885</v>
      </c>
      <c r="D69" s="139">
        <v>5178125684.880007</v>
      </c>
      <c r="E69" s="140">
        <v>3846471312.4999957</v>
      </c>
      <c r="F69" s="139">
        <v>3846471312.4999957</v>
      </c>
      <c r="G69" s="140">
        <v>1331654372.379998</v>
      </c>
      <c r="H69" s="214"/>
    </row>
    <row r="70" spans="1:8" ht="15">
      <c r="A70" s="215" t="s">
        <v>331</v>
      </c>
      <c r="B70" s="139">
        <v>8711414936</v>
      </c>
      <c r="C70" s="140">
        <v>428594949</v>
      </c>
      <c r="D70" s="139">
        <v>9140009885</v>
      </c>
      <c r="E70" s="140">
        <v>8628708068.83</v>
      </c>
      <c r="F70" s="139">
        <v>7848598998.580002</v>
      </c>
      <c r="G70" s="140">
        <v>511301816.1699999</v>
      </c>
      <c r="H70" s="214"/>
    </row>
    <row r="71" spans="1:8" ht="15.75" customHeight="1">
      <c r="A71" s="215" t="s">
        <v>332</v>
      </c>
      <c r="B71" s="139">
        <v>0</v>
      </c>
      <c r="C71" s="140">
        <v>131710732.10000001</v>
      </c>
      <c r="D71" s="139">
        <v>131710732.10000001</v>
      </c>
      <c r="E71" s="140">
        <v>105368627.30000001</v>
      </c>
      <c r="F71" s="139">
        <v>105368627.30000001</v>
      </c>
      <c r="G71" s="140">
        <v>26342104.799999997</v>
      </c>
      <c r="H71" s="214"/>
    </row>
    <row r="72" spans="1:8" ht="15">
      <c r="A72" s="216"/>
      <c r="B72" s="139"/>
      <c r="C72" s="140"/>
      <c r="D72" s="139"/>
      <c r="E72" s="140"/>
      <c r="F72" s="139"/>
      <c r="G72" s="140"/>
      <c r="H72" s="214"/>
    </row>
    <row r="73" spans="1:8" ht="15">
      <c r="A73" s="129" t="s">
        <v>333</v>
      </c>
      <c r="B73" s="130">
        <v>846185408.52</v>
      </c>
      <c r="C73" s="131">
        <v>-157745273.83999997</v>
      </c>
      <c r="D73" s="130">
        <v>688440134.68</v>
      </c>
      <c r="E73" s="131">
        <v>416329063.43999994</v>
      </c>
      <c r="F73" s="130">
        <v>359121469.90999997</v>
      </c>
      <c r="G73" s="131">
        <v>272111071.24</v>
      </c>
      <c r="H73" s="214"/>
    </row>
    <row r="74" spans="1:8" s="48" customFormat="1" ht="12.75">
      <c r="A74" s="215" t="s">
        <v>334</v>
      </c>
      <c r="B74" s="139">
        <v>174456737.59</v>
      </c>
      <c r="C74" s="140">
        <v>0</v>
      </c>
      <c r="D74" s="139">
        <v>174456737.59</v>
      </c>
      <c r="E74" s="140">
        <v>129399207.18</v>
      </c>
      <c r="F74" s="139">
        <v>129399207.18</v>
      </c>
      <c r="G74" s="140">
        <v>45057530.41</v>
      </c>
      <c r="H74" s="51"/>
    </row>
    <row r="75" spans="1:8" s="48" customFormat="1" ht="12.75">
      <c r="A75" s="215" t="s">
        <v>335</v>
      </c>
      <c r="B75" s="139">
        <v>208847676.17</v>
      </c>
      <c r="C75" s="140">
        <v>0</v>
      </c>
      <c r="D75" s="139">
        <v>208847676.17</v>
      </c>
      <c r="E75" s="140">
        <v>121096308.96</v>
      </c>
      <c r="F75" s="139">
        <v>121096308.96</v>
      </c>
      <c r="G75" s="140">
        <v>87751367.21</v>
      </c>
      <c r="H75" s="51"/>
    </row>
    <row r="76" spans="1:8" s="48" customFormat="1" ht="12.75">
      <c r="A76" s="215" t="s">
        <v>336</v>
      </c>
      <c r="B76" s="139">
        <v>462880994.76</v>
      </c>
      <c r="C76" s="140">
        <v>-157745273.83999997</v>
      </c>
      <c r="D76" s="139">
        <v>305135720.91999996</v>
      </c>
      <c r="E76" s="140">
        <v>165833547.29999998</v>
      </c>
      <c r="F76" s="139">
        <v>108625953.77</v>
      </c>
      <c r="G76" s="140">
        <v>139302173.62000003</v>
      </c>
      <c r="H76" s="51"/>
    </row>
    <row r="77" spans="1:8" s="48" customFormat="1" ht="12.75">
      <c r="A77" s="216"/>
      <c r="B77" s="139"/>
      <c r="C77" s="140"/>
      <c r="D77" s="139"/>
      <c r="E77" s="140"/>
      <c r="F77" s="139"/>
      <c r="G77" s="140"/>
      <c r="H77" s="51"/>
    </row>
    <row r="78" spans="1:8" s="48" customFormat="1" ht="12.75">
      <c r="A78" s="149" t="s">
        <v>267</v>
      </c>
      <c r="B78" s="150">
        <v>61806070437.909996</v>
      </c>
      <c r="C78" s="151">
        <v>6920570598.489994</v>
      </c>
      <c r="D78" s="150">
        <v>68726641036.40001</v>
      </c>
      <c r="E78" s="151">
        <v>49350824022.609985</v>
      </c>
      <c r="F78" s="150">
        <v>48226565062.68998</v>
      </c>
      <c r="G78" s="151">
        <v>19375817013.790005</v>
      </c>
      <c r="H78" s="51"/>
    </row>
    <row r="79" spans="1:8" s="48" customFormat="1" ht="12.75">
      <c r="A79" s="176"/>
      <c r="B79" s="176"/>
      <c r="C79" s="176"/>
      <c r="D79" s="176"/>
      <c r="E79" s="176"/>
      <c r="F79" s="176"/>
      <c r="G79" s="176"/>
      <c r="H79" s="51"/>
    </row>
    <row r="80" spans="1:8" s="48" customFormat="1" ht="12.75">
      <c r="A80" s="176"/>
      <c r="B80" s="176"/>
      <c r="C80" s="176"/>
      <c r="D80" s="176"/>
      <c r="E80" s="176"/>
      <c r="F80" s="176"/>
      <c r="G80" s="176"/>
      <c r="H80" s="51"/>
    </row>
    <row r="81" spans="1:8" s="48" customFormat="1" ht="12.75">
      <c r="A81" s="176"/>
      <c r="B81" s="176"/>
      <c r="C81" s="176"/>
      <c r="D81" s="176"/>
      <c r="E81" s="176"/>
      <c r="F81" s="176"/>
      <c r="G81" s="176"/>
      <c r="H81" s="51"/>
    </row>
    <row r="82" spans="1:8" s="48" customFormat="1" ht="12.75">
      <c r="A82" s="176"/>
      <c r="B82" s="176"/>
      <c r="C82" s="176"/>
      <c r="D82" s="176"/>
      <c r="E82" s="176"/>
      <c r="F82" s="176"/>
      <c r="G82" s="176"/>
      <c r="H82" s="51"/>
    </row>
    <row r="83" spans="1:8" s="48" customFormat="1" ht="12.75">
      <c r="A83" s="176"/>
      <c r="B83" s="176"/>
      <c r="C83" s="176"/>
      <c r="D83" s="176"/>
      <c r="E83" s="176"/>
      <c r="F83" s="176"/>
      <c r="G83" s="176"/>
      <c r="H83" s="51"/>
    </row>
    <row r="84" spans="1:8" s="48" customFormat="1" ht="12.75">
      <c r="A84" s="176"/>
      <c r="B84" s="176"/>
      <c r="C84" s="176"/>
      <c r="D84" s="176"/>
      <c r="E84" s="176"/>
      <c r="F84" s="176"/>
      <c r="G84" s="176"/>
      <c r="H84" s="51"/>
    </row>
    <row r="85" spans="1:8" s="48" customFormat="1" ht="12.75">
      <c r="A85" s="176"/>
      <c r="B85" s="176"/>
      <c r="C85" s="176"/>
      <c r="D85" s="176"/>
      <c r="E85" s="176"/>
      <c r="F85" s="176"/>
      <c r="G85" s="176"/>
      <c r="H85" s="51"/>
    </row>
    <row r="86" spans="1:7" s="48" customFormat="1" ht="12.75">
      <c r="A86" s="176"/>
      <c r="B86" s="176"/>
      <c r="C86" s="176"/>
      <c r="D86" s="176"/>
      <c r="E86" s="176"/>
      <c r="F86" s="176"/>
      <c r="G86" s="176"/>
    </row>
    <row r="87" spans="1:7" s="48" customFormat="1" ht="12.75">
      <c r="A87" s="176"/>
      <c r="B87" s="176"/>
      <c r="C87" s="176"/>
      <c r="D87" s="176"/>
      <c r="E87" s="176"/>
      <c r="F87" s="176"/>
      <c r="G87" s="176"/>
    </row>
    <row r="88" spans="1:7" s="48" customFormat="1" ht="12.75">
      <c r="A88" s="176"/>
      <c r="B88" s="176"/>
      <c r="C88" s="176"/>
      <c r="D88" s="176"/>
      <c r="E88" s="176"/>
      <c r="F88" s="176"/>
      <c r="G88" s="176"/>
    </row>
    <row r="89" spans="1:7" s="48" customFormat="1" ht="12.75">
      <c r="A89" s="176"/>
      <c r="B89" s="176"/>
      <c r="C89" s="176"/>
      <c r="D89" s="176"/>
      <c r="E89" s="176"/>
      <c r="F89" s="176"/>
      <c r="G89" s="176"/>
    </row>
    <row r="90" spans="1:7" ht="15">
      <c r="A90" s="176"/>
      <c r="B90" s="176"/>
      <c r="C90" s="176"/>
      <c r="D90" s="176"/>
      <c r="E90" s="176"/>
      <c r="F90" s="176"/>
      <c r="G90" s="176"/>
    </row>
    <row r="91" spans="1:7" ht="15">
      <c r="A91" s="175"/>
      <c r="B91" s="176"/>
      <c r="C91" s="175"/>
      <c r="D91" s="175"/>
      <c r="E91" s="175"/>
      <c r="F91" s="175"/>
      <c r="G91" s="175"/>
    </row>
    <row r="92" spans="1:7" ht="15">
      <c r="A92" s="175"/>
      <c r="B92" s="176"/>
      <c r="C92" s="175"/>
      <c r="D92" s="175"/>
      <c r="E92" s="175"/>
      <c r="F92" s="175"/>
      <c r="G92" s="175"/>
    </row>
    <row r="93" spans="1:7" ht="15">
      <c r="A93" s="177"/>
      <c r="B93" s="178"/>
      <c r="C93" s="176"/>
      <c r="D93" s="176"/>
      <c r="E93" s="176"/>
      <c r="F93" s="176"/>
      <c r="G93" s="176"/>
    </row>
    <row r="94" spans="1:7" ht="15">
      <c r="A94" s="218"/>
      <c r="B94" s="176"/>
      <c r="C94" s="175"/>
      <c r="D94" s="175"/>
      <c r="E94" s="175"/>
      <c r="F94" s="175"/>
      <c r="G94" s="175"/>
    </row>
    <row r="95" spans="1:7" ht="15">
      <c r="A95" s="174"/>
      <c r="B95" s="174"/>
      <c r="C95" s="174"/>
      <c r="D95" s="174"/>
      <c r="E95" s="174"/>
      <c r="F95" s="174"/>
      <c r="G95" s="174"/>
    </row>
    <row r="96" spans="1:7" ht="15">
      <c r="A96" s="152"/>
      <c r="B96" s="152"/>
      <c r="C96" s="152"/>
      <c r="D96" s="152"/>
      <c r="E96" s="152"/>
      <c r="F96" s="152"/>
      <c r="G96" s="152"/>
    </row>
    <row r="97" spans="1:7" ht="15">
      <c r="A97" s="152"/>
      <c r="B97" s="152"/>
      <c r="C97" s="152"/>
      <c r="D97" s="152"/>
      <c r="E97" s="152"/>
      <c r="F97" s="152"/>
      <c r="G97" s="152"/>
    </row>
    <row r="98" spans="1:7" ht="15">
      <c r="A98" s="152"/>
      <c r="B98" s="152"/>
      <c r="C98" s="152"/>
      <c r="D98" s="152"/>
      <c r="E98" s="152"/>
      <c r="F98" s="152"/>
      <c r="G98" s="152"/>
    </row>
  </sheetData>
  <sheetProtection/>
  <mergeCells count="11">
    <mergeCell ref="A8:G8"/>
    <mergeCell ref="A9:G9"/>
    <mergeCell ref="A10:A11"/>
    <mergeCell ref="B10:F10"/>
    <mergeCell ref="G10:G11"/>
    <mergeCell ref="A1:G1"/>
    <mergeCell ref="A2:G2"/>
    <mergeCell ref="A3:G3"/>
    <mergeCell ref="A5:G5"/>
    <mergeCell ref="A6:G6"/>
    <mergeCell ref="A7:G7"/>
  </mergeCells>
  <printOptions horizontalCentered="1"/>
  <pageMargins left="0.39" right="0.39" top="0.79" bottom="0.59" header="0.31" footer="0.31"/>
  <pageSetup horizontalDpi="600" verticalDpi="600" orientation="portrait" scale="6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H61"/>
  <sheetViews>
    <sheetView zoomScaleSheetLayoutView="90" zoomScalePageLayoutView="0" workbookViewId="0" topLeftCell="A1">
      <selection activeCell="A8" sqref="A5:G8"/>
    </sheetView>
  </sheetViews>
  <sheetFormatPr defaultColWidth="11.421875" defaultRowHeight="15"/>
  <cols>
    <col min="1" max="1" width="50.140625" style="120" customWidth="1"/>
    <col min="2" max="7" width="12.7109375" style="120" customWidth="1"/>
    <col min="8" max="220" width="10.8515625" style="120" customWidth="1"/>
    <col min="221" max="221" width="50.140625" style="120" customWidth="1"/>
    <col min="222" max="222" width="17.421875" style="120" customWidth="1"/>
    <col min="223" max="223" width="24.28125" style="120" customWidth="1"/>
    <col min="224" max="224" width="14.8515625" style="120" customWidth="1"/>
    <col min="225" max="225" width="16.421875" style="120" customWidth="1"/>
    <col min="226" max="226" width="17.8515625" style="120" customWidth="1"/>
    <col min="227" max="227" width="17.140625" style="120" customWidth="1"/>
    <col min="228" max="16384" width="10.8515625" style="120" customWidth="1"/>
  </cols>
  <sheetData>
    <row r="1" spans="1:7" ht="12.75">
      <c r="A1" s="179" t="s">
        <v>337</v>
      </c>
      <c r="B1" s="179"/>
      <c r="C1" s="179"/>
      <c r="D1" s="179"/>
      <c r="E1" s="179"/>
      <c r="F1" s="179"/>
      <c r="G1" s="179"/>
    </row>
    <row r="2" spans="1:7" ht="15">
      <c r="A2" s="121" t="s">
        <v>67</v>
      </c>
      <c r="B2" s="121"/>
      <c r="C2" s="121"/>
      <c r="D2" s="121"/>
      <c r="E2" s="121"/>
      <c r="F2" s="121"/>
      <c r="G2" s="121"/>
    </row>
    <row r="3" spans="1:7" ht="15">
      <c r="A3" s="121" t="s">
        <v>68</v>
      </c>
      <c r="B3" s="121"/>
      <c r="C3" s="121"/>
      <c r="D3" s="121"/>
      <c r="E3" s="121"/>
      <c r="F3" s="121"/>
      <c r="G3" s="121"/>
    </row>
    <row r="4" spans="1:7" ht="12.75">
      <c r="A4" s="122"/>
      <c r="B4" s="123"/>
      <c r="C4" s="180"/>
      <c r="D4" s="219"/>
      <c r="E4" s="180"/>
      <c r="F4" s="181"/>
      <c r="G4" s="181"/>
    </row>
    <row r="5" spans="1:7" ht="24" customHeight="1">
      <c r="A5" s="281" t="s">
        <v>69</v>
      </c>
      <c r="B5" s="282"/>
      <c r="C5" s="282"/>
      <c r="D5" s="282"/>
      <c r="E5" s="282"/>
      <c r="F5" s="282"/>
      <c r="G5" s="283"/>
    </row>
    <row r="6" spans="1:7" ht="20.25" customHeight="1">
      <c r="A6" s="284" t="s">
        <v>338</v>
      </c>
      <c r="B6" s="285"/>
      <c r="C6" s="285"/>
      <c r="D6" s="285"/>
      <c r="E6" s="285"/>
      <c r="F6" s="285"/>
      <c r="G6" s="286"/>
    </row>
    <row r="7" spans="1:7" ht="18.75" customHeight="1">
      <c r="A7" s="284" t="s">
        <v>71</v>
      </c>
      <c r="B7" s="287"/>
      <c r="C7" s="287"/>
      <c r="D7" s="287"/>
      <c r="E7" s="287"/>
      <c r="F7" s="287"/>
      <c r="G7" s="288"/>
    </row>
    <row r="8" spans="1:7" ht="18.75" customHeight="1">
      <c r="A8" s="289" t="s">
        <v>72</v>
      </c>
      <c r="B8" s="290"/>
      <c r="C8" s="290"/>
      <c r="D8" s="290"/>
      <c r="E8" s="290"/>
      <c r="F8" s="290"/>
      <c r="G8" s="291"/>
    </row>
    <row r="9" spans="1:7" ht="33.75" customHeight="1">
      <c r="A9" s="220" t="s">
        <v>73</v>
      </c>
      <c r="B9" s="220"/>
      <c r="C9" s="220"/>
      <c r="D9" s="220"/>
      <c r="E9" s="220"/>
      <c r="F9" s="220"/>
      <c r="G9" s="220"/>
    </row>
    <row r="10" spans="1:7" ht="19.5" customHeight="1">
      <c r="A10" s="276" t="s">
        <v>74</v>
      </c>
      <c r="B10" s="277" t="s">
        <v>75</v>
      </c>
      <c r="C10" s="277"/>
      <c r="D10" s="277"/>
      <c r="E10" s="277"/>
      <c r="F10" s="277"/>
      <c r="G10" s="276" t="s">
        <v>76</v>
      </c>
    </row>
    <row r="11" spans="1:7" ht="26.25" customHeight="1">
      <c r="A11" s="276"/>
      <c r="B11" s="278" t="s">
        <v>77</v>
      </c>
      <c r="C11" s="279" t="s">
        <v>274</v>
      </c>
      <c r="D11" s="278" t="s">
        <v>10</v>
      </c>
      <c r="E11" s="278" t="s">
        <v>11</v>
      </c>
      <c r="F11" s="278" t="s">
        <v>79</v>
      </c>
      <c r="G11" s="276"/>
    </row>
    <row r="12" spans="1:7" ht="23.25" customHeight="1">
      <c r="A12" s="280" t="s">
        <v>80</v>
      </c>
      <c r="B12" s="280">
        <v>1</v>
      </c>
      <c r="C12" s="280">
        <v>2</v>
      </c>
      <c r="D12" s="280" t="s">
        <v>81</v>
      </c>
      <c r="E12" s="280">
        <v>4</v>
      </c>
      <c r="F12" s="280">
        <v>5</v>
      </c>
      <c r="G12" s="280" t="s">
        <v>82</v>
      </c>
    </row>
    <row r="13" spans="1:7" ht="15" customHeight="1">
      <c r="A13" s="221"/>
      <c r="B13" s="222"/>
      <c r="C13" s="160"/>
      <c r="D13" s="161"/>
      <c r="E13" s="160"/>
      <c r="F13" s="161"/>
      <c r="G13" s="160"/>
    </row>
    <row r="14" spans="1:8" ht="12.75">
      <c r="A14" s="223" t="s">
        <v>339</v>
      </c>
      <c r="B14" s="224">
        <v>8580576557.589999</v>
      </c>
      <c r="C14" s="225">
        <v>1465873050.2100003</v>
      </c>
      <c r="D14" s="226">
        <v>10046449607.8</v>
      </c>
      <c r="E14" s="225">
        <v>6376869644.450001</v>
      </c>
      <c r="F14" s="226">
        <v>6213076940.53</v>
      </c>
      <c r="G14" s="225">
        <v>3669579963.35</v>
      </c>
      <c r="H14" s="187"/>
    </row>
    <row r="15" spans="1:8" ht="12.75">
      <c r="A15" s="215" t="s">
        <v>340</v>
      </c>
      <c r="B15" s="227">
        <v>679201685.86</v>
      </c>
      <c r="C15" s="140">
        <v>4543321.01</v>
      </c>
      <c r="D15" s="189">
        <v>683745006.87</v>
      </c>
      <c r="E15" s="140">
        <v>511983073.98</v>
      </c>
      <c r="F15" s="189">
        <v>511983073.98</v>
      </c>
      <c r="G15" s="140">
        <v>171761932.89</v>
      </c>
      <c r="H15" s="187"/>
    </row>
    <row r="16" spans="1:8" ht="12.75">
      <c r="A16" s="215" t="s">
        <v>341</v>
      </c>
      <c r="B16" s="227">
        <v>2490818407.4</v>
      </c>
      <c r="C16" s="140">
        <v>193852517.37</v>
      </c>
      <c r="D16" s="189">
        <v>2684670924.77</v>
      </c>
      <c r="E16" s="140">
        <v>1870013799.3599997</v>
      </c>
      <c r="F16" s="189">
        <v>1863249939.6099997</v>
      </c>
      <c r="G16" s="140">
        <v>814657125.41</v>
      </c>
      <c r="H16" s="187"/>
    </row>
    <row r="17" spans="1:8" ht="12.75">
      <c r="A17" s="215" t="s">
        <v>342</v>
      </c>
      <c r="B17" s="227">
        <v>907109313.0800003</v>
      </c>
      <c r="C17" s="140">
        <v>16070329.059999986</v>
      </c>
      <c r="D17" s="189">
        <v>923179642.1399996</v>
      </c>
      <c r="E17" s="140">
        <v>630417682.9100002</v>
      </c>
      <c r="F17" s="189">
        <v>612748250.2900001</v>
      </c>
      <c r="G17" s="140">
        <v>292761959.2299999</v>
      </c>
      <c r="H17" s="187"/>
    </row>
    <row r="18" spans="1:8" ht="12.75">
      <c r="A18" s="215" t="s">
        <v>343</v>
      </c>
      <c r="B18" s="227">
        <v>1206690701.68</v>
      </c>
      <c r="C18" s="140">
        <v>1488055937.1100004</v>
      </c>
      <c r="D18" s="189">
        <v>2694746638.7899985</v>
      </c>
      <c r="E18" s="140">
        <v>1819008391.5300007</v>
      </c>
      <c r="F18" s="189">
        <v>1682107520.82</v>
      </c>
      <c r="G18" s="140">
        <v>875738247.2600001</v>
      </c>
      <c r="H18" s="187"/>
    </row>
    <row r="19" spans="1:8" ht="12.75">
      <c r="A19" s="215" t="s">
        <v>344</v>
      </c>
      <c r="B19" s="227">
        <v>3281408290.189998</v>
      </c>
      <c r="C19" s="140">
        <v>-237142731.65999997</v>
      </c>
      <c r="D19" s="189">
        <v>3044265558.530001</v>
      </c>
      <c r="E19" s="140">
        <v>1535555591.74</v>
      </c>
      <c r="F19" s="189">
        <v>1533097050.8999999</v>
      </c>
      <c r="G19" s="140">
        <v>1508709966.7900002</v>
      </c>
      <c r="H19" s="187"/>
    </row>
    <row r="20" spans="1:8" ht="12.75">
      <c r="A20" s="215" t="s">
        <v>345</v>
      </c>
      <c r="B20" s="227">
        <v>15348159.38</v>
      </c>
      <c r="C20" s="140">
        <v>493677.32</v>
      </c>
      <c r="D20" s="189">
        <v>15841836.700000001</v>
      </c>
      <c r="E20" s="140">
        <v>9891104.93</v>
      </c>
      <c r="F20" s="189">
        <v>9891104.93</v>
      </c>
      <c r="G20" s="140">
        <v>5950731.770000001</v>
      </c>
      <c r="H20" s="187"/>
    </row>
    <row r="21" spans="1:8" ht="12.75">
      <c r="A21" s="216"/>
      <c r="B21" s="227"/>
      <c r="C21" s="140"/>
      <c r="D21" s="189"/>
      <c r="E21" s="140"/>
      <c r="F21" s="189"/>
      <c r="G21" s="140"/>
      <c r="H21" s="187"/>
    </row>
    <row r="22" spans="1:8" ht="12.75">
      <c r="A22" s="223" t="s">
        <v>346</v>
      </c>
      <c r="B22" s="224">
        <v>36502558821.1</v>
      </c>
      <c r="C22" s="225">
        <v>4882598401.030001</v>
      </c>
      <c r="D22" s="226">
        <v>41385157222.13</v>
      </c>
      <c r="E22" s="225">
        <v>29084064459.279995</v>
      </c>
      <c r="F22" s="226">
        <v>28943618007.539993</v>
      </c>
      <c r="G22" s="225">
        <v>12301092762.85</v>
      </c>
      <c r="H22" s="187"/>
    </row>
    <row r="23" spans="1:8" ht="12.75">
      <c r="A23" s="215" t="s">
        <v>347</v>
      </c>
      <c r="B23" s="227">
        <v>545895895.8799999</v>
      </c>
      <c r="C23" s="140">
        <v>493410184.02000004</v>
      </c>
      <c r="D23" s="189">
        <v>1039306079.9000002</v>
      </c>
      <c r="E23" s="140">
        <v>871357365.5500001</v>
      </c>
      <c r="F23" s="189">
        <v>863302661.8500001</v>
      </c>
      <c r="G23" s="140">
        <v>167948714.34999996</v>
      </c>
      <c r="H23" s="187"/>
    </row>
    <row r="24" spans="1:8" ht="12.75">
      <c r="A24" s="215" t="s">
        <v>348</v>
      </c>
      <c r="B24" s="227">
        <v>1157056945.15</v>
      </c>
      <c r="C24" s="140">
        <v>95461307.49999996</v>
      </c>
      <c r="D24" s="189">
        <v>1252518252.65</v>
      </c>
      <c r="E24" s="140">
        <v>381918731.69</v>
      </c>
      <c r="F24" s="189">
        <v>355330746.18999994</v>
      </c>
      <c r="G24" s="140">
        <v>870599520.9599999</v>
      </c>
      <c r="H24" s="187"/>
    </row>
    <row r="25" spans="1:8" ht="12.75">
      <c r="A25" s="215" t="s">
        <v>349</v>
      </c>
      <c r="B25" s="227">
        <v>7015077923.13</v>
      </c>
      <c r="C25" s="140">
        <v>2703666795.360001</v>
      </c>
      <c r="D25" s="189">
        <v>9718744718.489996</v>
      </c>
      <c r="E25" s="140">
        <v>6611549663.5</v>
      </c>
      <c r="F25" s="189">
        <v>6564766525.66</v>
      </c>
      <c r="G25" s="140">
        <v>3107195054.99</v>
      </c>
      <c r="H25" s="187"/>
    </row>
    <row r="26" spans="1:8" ht="12.75">
      <c r="A26" s="215" t="s">
        <v>350</v>
      </c>
      <c r="B26" s="227">
        <v>190656214.28999996</v>
      </c>
      <c r="C26" s="140">
        <v>29379000.25</v>
      </c>
      <c r="D26" s="189">
        <v>220035214.53999996</v>
      </c>
      <c r="E26" s="140">
        <v>135182535.98999998</v>
      </c>
      <c r="F26" s="189">
        <v>133773445.16999999</v>
      </c>
      <c r="G26" s="140">
        <v>84852678.55</v>
      </c>
      <c r="H26" s="187"/>
    </row>
    <row r="27" spans="1:8" ht="12.75">
      <c r="A27" s="215" t="s">
        <v>351</v>
      </c>
      <c r="B27" s="227">
        <v>26073502046.769997</v>
      </c>
      <c r="C27" s="140">
        <v>1511821541.28</v>
      </c>
      <c r="D27" s="189">
        <v>27585323588.05</v>
      </c>
      <c r="E27" s="140">
        <v>20272368584.069996</v>
      </c>
      <c r="F27" s="189">
        <v>20220053144.849995</v>
      </c>
      <c r="G27" s="140">
        <v>7312955003.9800005</v>
      </c>
      <c r="H27" s="187"/>
    </row>
    <row r="28" spans="1:8" ht="12.75">
      <c r="A28" s="215" t="s">
        <v>352</v>
      </c>
      <c r="B28" s="227">
        <v>1520369795.8799994</v>
      </c>
      <c r="C28" s="140">
        <v>48859572.62000007</v>
      </c>
      <c r="D28" s="189">
        <v>1569229368.4999979</v>
      </c>
      <c r="E28" s="140">
        <v>811687578.4800004</v>
      </c>
      <c r="F28" s="189">
        <v>806391483.8200002</v>
      </c>
      <c r="G28" s="140">
        <v>757541790.0200008</v>
      </c>
      <c r="H28" s="187"/>
    </row>
    <row r="29" spans="1:8" ht="12.75">
      <c r="A29" s="216"/>
      <c r="B29" s="227"/>
      <c r="C29" s="140"/>
      <c r="D29" s="189"/>
      <c r="E29" s="140"/>
      <c r="F29" s="189"/>
      <c r="G29" s="140"/>
      <c r="H29" s="187"/>
    </row>
    <row r="30" spans="1:8" ht="12.75">
      <c r="A30" s="223" t="s">
        <v>353</v>
      </c>
      <c r="B30" s="224">
        <v>1553775907.9499998</v>
      </c>
      <c r="C30" s="225">
        <v>404553769.71000004</v>
      </c>
      <c r="D30" s="226">
        <v>1958329677.66</v>
      </c>
      <c r="E30" s="225">
        <v>1009831154.3499998</v>
      </c>
      <c r="F30" s="226">
        <v>975809575.0199999</v>
      </c>
      <c r="G30" s="225">
        <v>948498523.31</v>
      </c>
      <c r="H30" s="187"/>
    </row>
    <row r="31" spans="1:8" ht="12.75">
      <c r="A31" s="215" t="s">
        <v>354</v>
      </c>
      <c r="B31" s="227">
        <v>196738941.01</v>
      </c>
      <c r="C31" s="140">
        <v>119673275.92000002</v>
      </c>
      <c r="D31" s="189">
        <v>316412216.92999995</v>
      </c>
      <c r="E31" s="140">
        <v>147255409.49999997</v>
      </c>
      <c r="F31" s="189">
        <v>145104637.57999998</v>
      </c>
      <c r="G31" s="140">
        <v>169156807.43000004</v>
      </c>
      <c r="H31" s="187"/>
    </row>
    <row r="32" spans="1:8" ht="12.75">
      <c r="A32" s="215" t="s">
        <v>355</v>
      </c>
      <c r="B32" s="227">
        <v>426518064.42</v>
      </c>
      <c r="C32" s="140">
        <v>94335299.85999998</v>
      </c>
      <c r="D32" s="189">
        <v>520853364.28000003</v>
      </c>
      <c r="E32" s="140">
        <v>107178661.18999998</v>
      </c>
      <c r="F32" s="189">
        <v>95123932.16</v>
      </c>
      <c r="G32" s="140">
        <v>413674703.09</v>
      </c>
      <c r="H32" s="187"/>
    </row>
    <row r="33" spans="1:8" ht="12.75">
      <c r="A33" s="215" t="s">
        <v>356</v>
      </c>
      <c r="B33" s="227">
        <v>665615390.46</v>
      </c>
      <c r="C33" s="140">
        <v>178030469.04000002</v>
      </c>
      <c r="D33" s="189">
        <v>843645859.5000002</v>
      </c>
      <c r="E33" s="140">
        <v>581599659.9599999</v>
      </c>
      <c r="F33" s="189">
        <v>580999659.9599999</v>
      </c>
      <c r="G33" s="140">
        <v>262046199.53999996</v>
      </c>
      <c r="H33" s="187"/>
    </row>
    <row r="34" spans="1:8" ht="12.75">
      <c r="A34" s="215" t="s">
        <v>357</v>
      </c>
      <c r="B34" s="227">
        <v>252878392.36999995</v>
      </c>
      <c r="C34" s="140">
        <v>12514724.890000004</v>
      </c>
      <c r="D34" s="189">
        <v>265393117.26000002</v>
      </c>
      <c r="E34" s="140">
        <v>165070810.26999998</v>
      </c>
      <c r="F34" s="189">
        <v>145854731.89</v>
      </c>
      <c r="G34" s="140">
        <v>100322306.99000001</v>
      </c>
      <c r="H34" s="187"/>
    </row>
    <row r="35" spans="1:8" ht="12.75">
      <c r="A35" s="215" t="s">
        <v>358</v>
      </c>
      <c r="B35" s="227">
        <v>4613808.319999999</v>
      </c>
      <c r="C35" s="140">
        <v>-2.9103830456733704E-11</v>
      </c>
      <c r="D35" s="189">
        <v>4613808.319999999</v>
      </c>
      <c r="E35" s="140">
        <v>3459111.05</v>
      </c>
      <c r="F35" s="189">
        <v>3459111.05</v>
      </c>
      <c r="G35" s="140">
        <v>1154697.27</v>
      </c>
      <c r="H35" s="187"/>
    </row>
    <row r="36" spans="1:8" ht="12.75">
      <c r="A36" s="215" t="s">
        <v>359</v>
      </c>
      <c r="B36" s="227">
        <v>7411311.37</v>
      </c>
      <c r="C36" s="140">
        <v>-2.546585164964199E-10</v>
      </c>
      <c r="D36" s="189">
        <v>7411311.370000001</v>
      </c>
      <c r="E36" s="140">
        <v>5267502.38</v>
      </c>
      <c r="F36" s="189">
        <v>5267502.38</v>
      </c>
      <c r="G36" s="140">
        <v>2143808.9899999998</v>
      </c>
      <c r="H36" s="187"/>
    </row>
    <row r="37" spans="1:8" ht="12.75">
      <c r="A37" s="216"/>
      <c r="B37" s="227"/>
      <c r="C37" s="140"/>
      <c r="D37" s="189"/>
      <c r="E37" s="140"/>
      <c r="F37" s="189"/>
      <c r="G37" s="140"/>
      <c r="H37" s="187"/>
    </row>
    <row r="38" spans="1:8" ht="12.75">
      <c r="A38" s="223" t="s">
        <v>360</v>
      </c>
      <c r="B38" s="224">
        <v>15169159151.27</v>
      </c>
      <c r="C38" s="225">
        <v>167545377.54001397</v>
      </c>
      <c r="D38" s="226">
        <v>15336704528.80998</v>
      </c>
      <c r="E38" s="225">
        <v>12880058764.530008</v>
      </c>
      <c r="F38" s="226">
        <v>12094060539.60001</v>
      </c>
      <c r="G38" s="225">
        <v>2456645764.280002</v>
      </c>
      <c r="H38" s="187"/>
    </row>
    <row r="39" spans="1:8" ht="12.75">
      <c r="A39" s="228" t="s">
        <v>361</v>
      </c>
      <c r="B39" s="227">
        <v>383304413.76</v>
      </c>
      <c r="C39" s="140">
        <v>0</v>
      </c>
      <c r="D39" s="189">
        <v>383304413.76</v>
      </c>
      <c r="E39" s="140">
        <v>250495516.14</v>
      </c>
      <c r="F39" s="189">
        <v>250495516.14</v>
      </c>
      <c r="G39" s="140">
        <v>132808897.61999999</v>
      </c>
      <c r="H39" s="187"/>
    </row>
    <row r="40" spans="1:8" ht="25.5">
      <c r="A40" s="228" t="s">
        <v>362</v>
      </c>
      <c r="B40" s="227">
        <v>14322973742.75</v>
      </c>
      <c r="C40" s="140">
        <v>607452417.4100139</v>
      </c>
      <c r="D40" s="189">
        <v>14930426160.15998</v>
      </c>
      <c r="E40" s="140">
        <v>12621978129.73001</v>
      </c>
      <c r="F40" s="189">
        <v>11836749372.38001</v>
      </c>
      <c r="G40" s="140">
        <v>2308448030.430002</v>
      </c>
      <c r="H40" s="187"/>
    </row>
    <row r="41" spans="1:8" ht="12.75">
      <c r="A41" s="215" t="s">
        <v>363</v>
      </c>
      <c r="B41" s="227">
        <v>462880994.76</v>
      </c>
      <c r="C41" s="140">
        <v>-439907039.86999995</v>
      </c>
      <c r="D41" s="189">
        <v>22973954.89</v>
      </c>
      <c r="E41" s="140">
        <v>7585118.66</v>
      </c>
      <c r="F41" s="189">
        <v>6815651.08</v>
      </c>
      <c r="G41" s="140">
        <v>15388836.23</v>
      </c>
      <c r="H41" s="187"/>
    </row>
    <row r="42" spans="1:8" ht="12.75">
      <c r="A42" s="229"/>
      <c r="B42" s="230"/>
      <c r="C42" s="231"/>
      <c r="D42" s="232"/>
      <c r="E42" s="231"/>
      <c r="F42" s="232"/>
      <c r="G42" s="231"/>
      <c r="H42" s="187"/>
    </row>
    <row r="43" spans="1:8" s="133" customFormat="1" ht="12.75">
      <c r="A43" s="171" t="s">
        <v>264</v>
      </c>
      <c r="B43" s="233">
        <v>61806070437.91</v>
      </c>
      <c r="C43" s="233">
        <v>6920570598.490015</v>
      </c>
      <c r="D43" s="233">
        <v>68726641036.39998</v>
      </c>
      <c r="E43" s="233">
        <v>49350824022.610016</v>
      </c>
      <c r="F43" s="233">
        <v>48226565062.69001</v>
      </c>
      <c r="G43" s="233">
        <v>19375817013.790005</v>
      </c>
      <c r="H43" s="187"/>
    </row>
    <row r="44" spans="1:7" ht="12.75">
      <c r="A44" s="180"/>
      <c r="B44" s="180"/>
      <c r="C44" s="180"/>
      <c r="D44" s="180"/>
      <c r="E44" s="180"/>
      <c r="F44" s="180"/>
      <c r="G44" s="180"/>
    </row>
    <row r="45" spans="1:7" ht="12.75">
      <c r="A45" s="180"/>
      <c r="B45" s="180"/>
      <c r="C45" s="180"/>
      <c r="D45" s="180"/>
      <c r="E45" s="180"/>
      <c r="F45" s="180"/>
      <c r="G45" s="180"/>
    </row>
    <row r="46" spans="1:7" ht="12.75">
      <c r="A46" s="180"/>
      <c r="B46" s="180"/>
      <c r="C46" s="180"/>
      <c r="D46" s="180"/>
      <c r="E46" s="180"/>
      <c r="F46" s="180"/>
      <c r="G46" s="180"/>
    </row>
    <row r="47" spans="1:7" ht="12.75">
      <c r="A47" s="180"/>
      <c r="B47" s="180"/>
      <c r="C47" s="180"/>
      <c r="D47" s="180"/>
      <c r="E47" s="180"/>
      <c r="F47" s="180"/>
      <c r="G47" s="180"/>
    </row>
    <row r="48" spans="1:7" ht="12.75">
      <c r="A48" s="180"/>
      <c r="B48" s="180"/>
      <c r="C48" s="180"/>
      <c r="D48" s="180"/>
      <c r="E48" s="180"/>
      <c r="F48" s="180"/>
      <c r="G48" s="180"/>
    </row>
    <row r="49" spans="1:7" ht="12.75">
      <c r="A49" s="175"/>
      <c r="B49" s="176"/>
      <c r="C49" s="175"/>
      <c r="D49" s="175"/>
      <c r="E49" s="175"/>
      <c r="F49" s="175"/>
      <c r="G49" s="175"/>
    </row>
    <row r="50" spans="1:7" ht="12.75">
      <c r="A50" s="176"/>
      <c r="B50" s="176"/>
      <c r="C50" s="176"/>
      <c r="D50" s="176"/>
      <c r="E50" s="176"/>
      <c r="F50" s="176"/>
      <c r="G50" s="176"/>
    </row>
    <row r="51" spans="1:7" ht="12.75">
      <c r="A51" s="175"/>
      <c r="B51" s="176"/>
      <c r="C51" s="175"/>
      <c r="D51" s="175"/>
      <c r="E51" s="175"/>
      <c r="F51" s="175"/>
      <c r="G51" s="175"/>
    </row>
    <row r="52" spans="1:7" ht="12.75">
      <c r="A52" s="175"/>
      <c r="B52" s="176"/>
      <c r="C52" s="175"/>
      <c r="D52" s="175"/>
      <c r="E52" s="175"/>
      <c r="F52" s="175"/>
      <c r="G52" s="175"/>
    </row>
    <row r="53" spans="1:7" ht="12.75">
      <c r="A53" s="177"/>
      <c r="B53" s="178"/>
      <c r="C53" s="176"/>
      <c r="D53" s="176"/>
      <c r="E53" s="176"/>
      <c r="F53" s="176"/>
      <c r="G53" s="176"/>
    </row>
    <row r="54" spans="1:7" ht="12.75">
      <c r="A54" s="197"/>
      <c r="B54" s="197"/>
      <c r="C54" s="197"/>
      <c r="D54" s="197"/>
      <c r="E54" s="197"/>
      <c r="F54" s="197"/>
      <c r="G54" s="197"/>
    </row>
    <row r="55" spans="1:7" ht="12.75">
      <c r="A55" s="197"/>
      <c r="B55" s="197"/>
      <c r="C55" s="197"/>
      <c r="D55" s="197"/>
      <c r="E55" s="197"/>
      <c r="F55" s="197"/>
      <c r="G55" s="197"/>
    </row>
    <row r="56" spans="1:7" ht="12.75">
      <c r="A56" s="197"/>
      <c r="B56" s="197"/>
      <c r="C56" s="197"/>
      <c r="D56" s="197"/>
      <c r="E56" s="197"/>
      <c r="F56" s="197"/>
      <c r="G56" s="197"/>
    </row>
    <row r="57" spans="1:7" ht="12.75">
      <c r="A57" s="197"/>
      <c r="B57" s="197"/>
      <c r="C57" s="197"/>
      <c r="D57" s="197"/>
      <c r="E57" s="197"/>
      <c r="F57" s="197"/>
      <c r="G57" s="197"/>
    </row>
    <row r="58" spans="1:7" ht="12.75">
      <c r="A58" s="198"/>
      <c r="B58" s="198"/>
      <c r="C58" s="198"/>
      <c r="D58" s="198"/>
      <c r="E58" s="198"/>
      <c r="F58" s="198"/>
      <c r="G58" s="198"/>
    </row>
    <row r="59" spans="1:7" ht="12.75">
      <c r="A59" s="198"/>
      <c r="B59" s="198"/>
      <c r="C59" s="198"/>
      <c r="D59" s="198"/>
      <c r="E59" s="198"/>
      <c r="F59" s="198"/>
      <c r="G59" s="198"/>
    </row>
    <row r="60" spans="1:7" ht="12.75">
      <c r="A60" s="198"/>
      <c r="B60" s="198"/>
      <c r="C60" s="198"/>
      <c r="D60" s="198"/>
      <c r="E60" s="198"/>
      <c r="F60" s="198"/>
      <c r="G60" s="198"/>
    </row>
    <row r="61" spans="1:7" ht="12.75">
      <c r="A61" s="198"/>
      <c r="B61" s="198"/>
      <c r="C61" s="198"/>
      <c r="D61" s="198"/>
      <c r="E61" s="198"/>
      <c r="F61" s="198"/>
      <c r="G61" s="198"/>
    </row>
  </sheetData>
  <sheetProtection/>
  <mergeCells count="11">
    <mergeCell ref="A8:G8"/>
    <mergeCell ref="A9:G9"/>
    <mergeCell ref="A10:A11"/>
    <mergeCell ref="B10:F10"/>
    <mergeCell ref="G10:G11"/>
    <mergeCell ref="A1:G1"/>
    <mergeCell ref="A2:G2"/>
    <mergeCell ref="A3:G3"/>
    <mergeCell ref="A5:G5"/>
    <mergeCell ref="A6:G6"/>
    <mergeCell ref="A7:G7"/>
  </mergeCells>
  <printOptions horizontalCentered="1"/>
  <pageMargins left="0.59" right="0.59" top="0.79" bottom="0.59" header="0.31" footer="0.31"/>
  <pageSetup horizontalDpi="600" verticalDpi="600" orientation="portrait" scale="6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F28"/>
  <sheetViews>
    <sheetView zoomScalePageLayoutView="0" workbookViewId="0" topLeftCell="A1">
      <selection activeCell="A18" sqref="A18:D18"/>
    </sheetView>
  </sheetViews>
  <sheetFormatPr defaultColWidth="11.57421875" defaultRowHeight="15"/>
  <cols>
    <col min="1" max="1" width="35.00390625" style="234" customWidth="1"/>
    <col min="2" max="2" width="26.8515625" style="234" customWidth="1"/>
    <col min="3" max="3" width="15.7109375" style="234" customWidth="1"/>
    <col min="4" max="4" width="20.00390625" style="234" customWidth="1"/>
    <col min="5" max="16384" width="11.421875" style="234" customWidth="1"/>
  </cols>
  <sheetData>
    <row r="1" ht="12.75">
      <c r="D1" s="235" t="s">
        <v>364</v>
      </c>
    </row>
    <row r="2" ht="13.5" thickBot="1">
      <c r="A2" s="236" t="s">
        <v>365</v>
      </c>
    </row>
    <row r="3" spans="1:4" ht="13.5" customHeight="1">
      <c r="A3" s="266"/>
      <c r="B3" s="267" t="s">
        <v>366</v>
      </c>
      <c r="C3" s="267"/>
      <c r="D3" s="268"/>
    </row>
    <row r="4" spans="1:4" ht="13.5" customHeight="1" thickBot="1">
      <c r="A4" s="269" t="s">
        <v>367</v>
      </c>
      <c r="B4" s="270"/>
      <c r="C4" s="270"/>
      <c r="D4" s="271"/>
    </row>
    <row r="5" spans="1:4" ht="14.25" customHeight="1" thickBot="1">
      <c r="A5" s="237"/>
      <c r="B5" s="238"/>
      <c r="C5" s="238"/>
      <c r="D5" s="238"/>
    </row>
    <row r="6" spans="1:4" ht="13.5" thickBot="1">
      <c r="A6" s="259" t="s">
        <v>368</v>
      </c>
      <c r="B6" s="260" t="s">
        <v>369</v>
      </c>
      <c r="C6" s="260" t="s">
        <v>370</v>
      </c>
      <c r="D6" s="260" t="s">
        <v>366</v>
      </c>
    </row>
    <row r="7" spans="1:4" ht="13.5" thickBot="1">
      <c r="A7" s="261"/>
      <c r="B7" s="262" t="s">
        <v>371</v>
      </c>
      <c r="C7" s="262" t="s">
        <v>372</v>
      </c>
      <c r="D7" s="262" t="s">
        <v>373</v>
      </c>
    </row>
    <row r="8" spans="1:4" ht="13.5" thickBot="1">
      <c r="A8" s="263" t="s">
        <v>374</v>
      </c>
      <c r="B8" s="264"/>
      <c r="C8" s="264"/>
      <c r="D8" s="265"/>
    </row>
    <row r="9" spans="1:6" ht="13.5" thickBot="1">
      <c r="A9" s="239" t="s">
        <v>375</v>
      </c>
      <c r="B9" s="240">
        <v>243154231.13</v>
      </c>
      <c r="C9" s="241">
        <v>30362820.62</v>
      </c>
      <c r="D9" s="240">
        <f>+B9-C9</f>
        <v>212791410.51</v>
      </c>
      <c r="F9" s="242"/>
    </row>
    <row r="10" spans="1:6" ht="13.5" thickBot="1">
      <c r="A10" s="243" t="s">
        <v>376</v>
      </c>
      <c r="B10" s="244">
        <v>239058367.1</v>
      </c>
      <c r="C10" s="245">
        <v>29546306.48</v>
      </c>
      <c r="D10" s="244">
        <f>+B10-C10</f>
        <v>209512060.62</v>
      </c>
      <c r="F10" s="242"/>
    </row>
    <row r="11" spans="1:6" ht="13.5" thickBot="1">
      <c r="A11" s="243" t="s">
        <v>377</v>
      </c>
      <c r="B11" s="244">
        <v>195626465.39000002</v>
      </c>
      <c r="C11" s="245">
        <v>21417593.78</v>
      </c>
      <c r="D11" s="244">
        <f>+B11-C11</f>
        <v>174208871.61</v>
      </c>
      <c r="F11" s="242"/>
    </row>
    <row r="12" spans="1:6" ht="13.5" thickBot="1">
      <c r="A12" s="243" t="s">
        <v>378</v>
      </c>
      <c r="B12" s="244">
        <v>242761385.04</v>
      </c>
      <c r="C12" s="245">
        <v>20999514.93</v>
      </c>
      <c r="D12" s="244">
        <f>+B12-C12</f>
        <v>221761870.10999998</v>
      </c>
      <c r="F12" s="242"/>
    </row>
    <row r="13" spans="1:6" ht="13.5" thickBot="1">
      <c r="A13" s="243" t="s">
        <v>379</v>
      </c>
      <c r="B13" s="244">
        <v>759849543.56</v>
      </c>
      <c r="C13" s="245">
        <v>27072522.27</v>
      </c>
      <c r="D13" s="244">
        <f>+B13-C13</f>
        <v>732777021.29</v>
      </c>
      <c r="F13" s="242"/>
    </row>
    <row r="14" spans="1:4" ht="13.5" thickBot="1">
      <c r="A14" s="243"/>
      <c r="B14" s="246"/>
      <c r="C14" s="246"/>
      <c r="D14" s="246"/>
    </row>
    <row r="15" spans="1:4" ht="13.5" thickBot="1">
      <c r="A15" s="243"/>
      <c r="B15" s="246"/>
      <c r="C15" s="246"/>
      <c r="D15" s="246"/>
    </row>
    <row r="16" spans="1:4" ht="13.5" thickBot="1">
      <c r="A16" s="247" t="s">
        <v>380</v>
      </c>
      <c r="B16" s="244">
        <f>+SUM(B9:B13)</f>
        <v>1680449992.2199998</v>
      </c>
      <c r="C16" s="244">
        <f>+SUM(C9:C13)</f>
        <v>129398758.08</v>
      </c>
      <c r="D16" s="244">
        <f>+SUM(D9:D13)</f>
        <v>1551051234.1399999</v>
      </c>
    </row>
    <row r="17" spans="1:4" ht="13.5" thickBot="1">
      <c r="A17" s="243"/>
      <c r="B17" s="248"/>
      <c r="C17" s="248"/>
      <c r="D17" s="248"/>
    </row>
    <row r="18" spans="1:4" ht="13.5" thickBot="1">
      <c r="A18" s="263" t="s">
        <v>381</v>
      </c>
      <c r="B18" s="264"/>
      <c r="C18" s="264"/>
      <c r="D18" s="265"/>
    </row>
    <row r="19" spans="1:4" ht="13.5" thickBot="1">
      <c r="A19" s="239"/>
      <c r="B19" s="249"/>
      <c r="C19" s="249"/>
      <c r="D19" s="249"/>
    </row>
    <row r="20" spans="1:4" ht="13.5" thickBot="1">
      <c r="A20" s="243"/>
      <c r="B20" s="248"/>
      <c r="C20" s="248"/>
      <c r="D20" s="248"/>
    </row>
    <row r="21" spans="1:4" ht="13.5" thickBot="1">
      <c r="A21" s="243"/>
      <c r="B21" s="248"/>
      <c r="C21" s="248"/>
      <c r="D21" s="248"/>
    </row>
    <row r="22" spans="1:4" ht="13.5" thickBot="1">
      <c r="A22" s="243"/>
      <c r="B22" s="248"/>
      <c r="C22" s="248"/>
      <c r="D22" s="248"/>
    </row>
    <row r="23" spans="1:4" ht="13.5" thickBot="1">
      <c r="A23" s="243"/>
      <c r="B23" s="248"/>
      <c r="C23" s="248"/>
      <c r="D23" s="248"/>
    </row>
    <row r="24" spans="1:4" ht="13.5" thickBot="1">
      <c r="A24" s="243"/>
      <c r="B24" s="248"/>
      <c r="C24" s="248"/>
      <c r="D24" s="248"/>
    </row>
    <row r="25" spans="1:4" ht="13.5" thickBot="1">
      <c r="A25" s="243"/>
      <c r="B25" s="248"/>
      <c r="C25" s="248"/>
      <c r="D25" s="248"/>
    </row>
    <row r="26" spans="1:4" ht="13.5" thickBot="1">
      <c r="A26" s="247" t="s">
        <v>382</v>
      </c>
      <c r="B26" s="250"/>
      <c r="C26" s="250"/>
      <c r="D26" s="250"/>
    </row>
    <row r="27" spans="1:4" ht="13.5" thickBot="1">
      <c r="A27" s="247"/>
      <c r="B27" s="250"/>
      <c r="C27" s="250"/>
      <c r="D27" s="250"/>
    </row>
    <row r="28" spans="1:4" ht="13.5" thickBot="1">
      <c r="A28" s="251" t="s">
        <v>383</v>
      </c>
      <c r="B28" s="252">
        <f>+B16+B26</f>
        <v>1680449992.2199998</v>
      </c>
      <c r="C28" s="252">
        <f>+C16+C26</f>
        <v>129398758.08</v>
      </c>
      <c r="D28" s="252">
        <f>+D16+D26</f>
        <v>1551051234.1399999</v>
      </c>
    </row>
  </sheetData>
  <sheetProtection/>
  <mergeCells count="5">
    <mergeCell ref="A4:D4"/>
    <mergeCell ref="A5:D5"/>
    <mergeCell ref="A6:A7"/>
    <mergeCell ref="A8:D8"/>
    <mergeCell ref="A18:D1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C27"/>
  <sheetViews>
    <sheetView zoomScalePageLayoutView="0" workbookViewId="0" topLeftCell="A1">
      <selection activeCell="A4" sqref="A3:C4"/>
    </sheetView>
  </sheetViews>
  <sheetFormatPr defaultColWidth="11.57421875" defaultRowHeight="15"/>
  <cols>
    <col min="1" max="1" width="41.28125" style="234" customWidth="1"/>
    <col min="2" max="3" width="24.421875" style="234" customWidth="1"/>
    <col min="4" max="16384" width="11.421875" style="234" customWidth="1"/>
  </cols>
  <sheetData>
    <row r="1" ht="12.75">
      <c r="C1" s="235" t="s">
        <v>384</v>
      </c>
    </row>
    <row r="2" ht="13.5" thickBot="1">
      <c r="A2" s="236" t="s">
        <v>365</v>
      </c>
    </row>
    <row r="3" spans="1:3" ht="12.75">
      <c r="A3" s="273" t="s">
        <v>385</v>
      </c>
      <c r="B3" s="274"/>
      <c r="C3" s="275"/>
    </row>
    <row r="4" spans="1:3" ht="13.5" thickBot="1">
      <c r="A4" s="269" t="s">
        <v>386</v>
      </c>
      <c r="B4" s="270"/>
      <c r="C4" s="271"/>
    </row>
    <row r="5" spans="1:3" ht="13.5" thickBot="1">
      <c r="A5" s="253"/>
      <c r="B5" s="253"/>
      <c r="C5" s="253"/>
    </row>
    <row r="6" spans="1:3" ht="13.5" thickBot="1">
      <c r="A6" s="272" t="s">
        <v>368</v>
      </c>
      <c r="B6" s="260" t="s">
        <v>11</v>
      </c>
      <c r="C6" s="260" t="s">
        <v>79</v>
      </c>
    </row>
    <row r="7" spans="1:3" ht="13.5" thickBot="1">
      <c r="A7" s="263" t="s">
        <v>374</v>
      </c>
      <c r="B7" s="264"/>
      <c r="C7" s="265"/>
    </row>
    <row r="8" spans="1:3" ht="13.5" thickBot="1">
      <c r="A8" s="239" t="s">
        <v>387</v>
      </c>
      <c r="B8" s="254">
        <v>12880901.96</v>
      </c>
      <c r="C8" s="254">
        <v>12880901.96</v>
      </c>
    </row>
    <row r="9" spans="1:3" ht="13.5" thickBot="1">
      <c r="A9" s="243" t="s">
        <v>388</v>
      </c>
      <c r="B9" s="255">
        <v>13119838.49</v>
      </c>
      <c r="C9" s="255">
        <v>13119838.49</v>
      </c>
    </row>
    <row r="10" spans="1:3" ht="13.5" thickBot="1">
      <c r="A10" s="243" t="s">
        <v>389</v>
      </c>
      <c r="B10" s="255">
        <v>10432059.18</v>
      </c>
      <c r="C10" s="255">
        <v>10432059.18</v>
      </c>
    </row>
    <row r="11" spans="1:3" ht="13.5" thickBot="1">
      <c r="A11" s="243" t="s">
        <v>390</v>
      </c>
      <c r="B11" s="255">
        <v>13267257.06</v>
      </c>
      <c r="C11" s="255">
        <v>13267257.06</v>
      </c>
    </row>
    <row r="12" spans="1:3" ht="13.5" thickBot="1">
      <c r="A12" s="243" t="s">
        <v>391</v>
      </c>
      <c r="B12" s="255">
        <v>28804194.48</v>
      </c>
      <c r="C12" s="255">
        <v>28804194.48</v>
      </c>
    </row>
    <row r="13" spans="1:3" ht="13.5" thickBot="1">
      <c r="A13" s="243" t="s">
        <v>379</v>
      </c>
      <c r="B13" s="255">
        <v>42465897.34</v>
      </c>
      <c r="C13" s="255">
        <v>42465897.34</v>
      </c>
    </row>
    <row r="14" spans="1:3" ht="13.5" thickBot="1">
      <c r="A14" s="243"/>
      <c r="B14" s="256"/>
      <c r="C14" s="256"/>
    </row>
    <row r="15" spans="1:3" ht="13.5" thickBot="1">
      <c r="A15" s="247" t="s">
        <v>392</v>
      </c>
      <c r="B15" s="257">
        <f>+SUM(B8:B13)</f>
        <v>120970148.51</v>
      </c>
      <c r="C15" s="257">
        <f>+SUM(C8:C13)</f>
        <v>120970148.51</v>
      </c>
    </row>
    <row r="16" spans="1:3" ht="13.5" thickBot="1">
      <c r="A16" s="243"/>
      <c r="B16" s="248"/>
      <c r="C16" s="248"/>
    </row>
    <row r="17" spans="1:3" ht="13.5" thickBot="1">
      <c r="A17" s="263" t="s">
        <v>381</v>
      </c>
      <c r="B17" s="264"/>
      <c r="C17" s="265"/>
    </row>
    <row r="18" spans="1:3" ht="13.5" thickBot="1">
      <c r="A18" s="239"/>
      <c r="B18" s="249"/>
      <c r="C18" s="249"/>
    </row>
    <row r="19" spans="1:3" ht="13.5" thickBot="1">
      <c r="A19" s="243"/>
      <c r="B19" s="248"/>
      <c r="C19" s="248"/>
    </row>
    <row r="20" spans="1:3" ht="13.5" thickBot="1">
      <c r="A20" s="243"/>
      <c r="B20" s="248"/>
      <c r="C20" s="248"/>
    </row>
    <row r="21" spans="1:3" ht="13.5" thickBot="1">
      <c r="A21" s="243"/>
      <c r="B21" s="248"/>
      <c r="C21" s="248"/>
    </row>
    <row r="22" spans="1:3" ht="13.5" thickBot="1">
      <c r="A22" s="243"/>
      <c r="B22" s="248"/>
      <c r="C22" s="248"/>
    </row>
    <row r="23" spans="1:3" ht="13.5" thickBot="1">
      <c r="A23" s="243"/>
      <c r="B23" s="248"/>
      <c r="C23" s="248"/>
    </row>
    <row r="24" spans="1:3" ht="13.5" thickBot="1">
      <c r="A24" s="243"/>
      <c r="B24" s="248"/>
      <c r="C24" s="248"/>
    </row>
    <row r="25" spans="1:3" ht="13.5" thickBot="1">
      <c r="A25" s="247" t="s">
        <v>393</v>
      </c>
      <c r="B25" s="248"/>
      <c r="C25" s="248"/>
    </row>
    <row r="26" spans="1:3" ht="13.5" thickBot="1">
      <c r="A26" s="243"/>
      <c r="B26" s="248"/>
      <c r="C26" s="248"/>
    </row>
    <row r="27" spans="1:3" ht="13.5" thickBot="1">
      <c r="A27" s="251" t="s">
        <v>383</v>
      </c>
      <c r="B27" s="258">
        <f>+B15+B25</f>
        <v>120970148.51</v>
      </c>
      <c r="C27" s="258">
        <f>+C15+C25</f>
        <v>120970148.51</v>
      </c>
    </row>
  </sheetData>
  <sheetProtection/>
  <mergeCells count="5">
    <mergeCell ref="A3:C3"/>
    <mergeCell ref="A4:C4"/>
    <mergeCell ref="A5:C5"/>
    <mergeCell ref="A7:C7"/>
    <mergeCell ref="A17:C17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jcarteno</dc:creator>
  <cp:keywords/>
  <dc:description/>
  <cp:lastModifiedBy>Heriberto Cuevas R.</cp:lastModifiedBy>
  <dcterms:created xsi:type="dcterms:W3CDTF">2020-10-21T18:31:25Z</dcterms:created>
  <dcterms:modified xsi:type="dcterms:W3CDTF">2020-11-02T21:05:06Z</dcterms:modified>
  <cp:category/>
  <cp:version/>
  <cp:contentType/>
  <cp:contentStatus/>
</cp:coreProperties>
</file>