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HCR/LGCG /"/>
    </mc:Choice>
  </mc:AlternateContent>
  <bookViews>
    <workbookView xWindow="0" yWindow="460" windowWidth="24000" windowHeight="14740" activeTab="7"/>
  </bookViews>
  <sheets>
    <sheet name="E.ACTIVIDADES" sheetId="1" r:id="rId1"/>
    <sheet name="E.S.FINANCIERA" sheetId="2" r:id="rId2"/>
    <sheet name="EDO. VARIACIONES " sheetId="3" r:id="rId3"/>
    <sheet name="E.CAMBIOS S.FINANCIERA" sheetId="4" r:id="rId4"/>
    <sheet name="FLUJO EFECTIVO" sheetId="5" r:id="rId5"/>
    <sheet name="Hoja1" sheetId="6" r:id="rId6"/>
    <sheet name="ANALITICO ACTIVO" sheetId="7" r:id="rId7"/>
    <sheet name="IC-7" sheetId="8" r:id="rId8"/>
  </sheets>
  <definedNames>
    <definedName name="_xlnm.Print_Area" localSheetId="6">'ANALITICO ACTIVO'!$A$1:$J$47</definedName>
    <definedName name="_xlnm.Print_Area" localSheetId="1">E.S.FINANCIERA!$A$1:$K$75</definedName>
    <definedName name="_xlnm.Print_Area" localSheetId="2">'EDO. VARIACIONES '!$A$1:$I$55</definedName>
    <definedName name="_xlnm.Print_Area" localSheetId="4">'FLUJO EFECTIVO'!$A$1:$Q$70</definedName>
    <definedName name="_xlnm.Print_Area" localSheetId="5">Hoja1!$A$1:$H$25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8" l="1"/>
  <c r="I15" i="8"/>
  <c r="I16" i="8"/>
  <c r="I17" i="8"/>
  <c r="I18" i="8"/>
  <c r="I19" i="8"/>
  <c r="I28" i="8"/>
  <c r="I32" i="8"/>
  <c r="I33" i="8"/>
  <c r="I34" i="8"/>
  <c r="I35" i="8"/>
  <c r="I36" i="8"/>
  <c r="I37" i="8"/>
  <c r="I46" i="8"/>
  <c r="I47" i="8"/>
  <c r="F28" i="8"/>
  <c r="F46" i="8"/>
  <c r="F47" i="8"/>
  <c r="D28" i="8"/>
  <c r="D47" i="8"/>
  <c r="C28" i="8"/>
  <c r="C46" i="8"/>
  <c r="C47" i="8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I11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I21" i="7"/>
  <c r="I33" i="7"/>
  <c r="H11" i="7"/>
  <c r="H21" i="7"/>
  <c r="H33" i="7"/>
  <c r="G11" i="7"/>
  <c r="G21" i="7"/>
  <c r="G33" i="7"/>
  <c r="F11" i="7"/>
  <c r="F21" i="7"/>
  <c r="F33" i="7"/>
  <c r="E11" i="7"/>
  <c r="E21" i="7"/>
  <c r="E33" i="7"/>
  <c r="H13" i="5"/>
  <c r="H29" i="5"/>
  <c r="H50" i="5"/>
  <c r="P13" i="5"/>
  <c r="P19" i="5"/>
  <c r="P25" i="5"/>
  <c r="P31" i="5"/>
  <c r="P41" i="5"/>
  <c r="P39" i="5"/>
  <c r="P47" i="5"/>
  <c r="P50" i="5"/>
  <c r="P54" i="5"/>
  <c r="G13" i="5"/>
  <c r="G29" i="5"/>
  <c r="G50" i="5"/>
  <c r="O13" i="5"/>
  <c r="O19" i="5"/>
  <c r="O25" i="5"/>
  <c r="O32" i="5"/>
  <c r="O31" i="5"/>
  <c r="O41" i="5"/>
  <c r="O39" i="5"/>
  <c r="O47" i="5"/>
  <c r="O50" i="5"/>
  <c r="O54" i="5"/>
  <c r="J50" i="4"/>
  <c r="I50" i="4"/>
  <c r="J41" i="4"/>
  <c r="I41" i="4"/>
  <c r="J35" i="4"/>
  <c r="I35" i="4"/>
  <c r="J33" i="4"/>
  <c r="I33" i="4"/>
  <c r="J23" i="4"/>
  <c r="I23" i="4"/>
  <c r="E22" i="4"/>
  <c r="D22" i="4"/>
  <c r="J11" i="4"/>
  <c r="I11" i="4"/>
  <c r="E11" i="4"/>
  <c r="D11" i="4"/>
  <c r="J9" i="4"/>
  <c r="I9" i="4"/>
  <c r="E9" i="4"/>
  <c r="D9" i="4"/>
  <c r="D14" i="3"/>
  <c r="D30" i="3"/>
  <c r="D32" i="3"/>
  <c r="D48" i="3"/>
  <c r="E19" i="3"/>
  <c r="E30" i="3"/>
  <c r="E37" i="3"/>
  <c r="E48" i="3"/>
  <c r="F19" i="3"/>
  <c r="F30" i="3"/>
  <c r="F37" i="3"/>
  <c r="F32" i="3"/>
  <c r="F48" i="3"/>
  <c r="G26" i="3"/>
  <c r="G30" i="3"/>
  <c r="G44" i="3"/>
  <c r="G48" i="3"/>
  <c r="H48" i="3"/>
  <c r="H42" i="3"/>
  <c r="H41" i="3"/>
  <c r="H40" i="3"/>
  <c r="H39" i="3"/>
  <c r="H38" i="3"/>
  <c r="H37" i="3"/>
  <c r="H35" i="3"/>
  <c r="H34" i="3"/>
  <c r="H33" i="3"/>
  <c r="H32" i="3"/>
  <c r="H30" i="3"/>
  <c r="H26" i="3"/>
  <c r="H24" i="3"/>
  <c r="H23" i="3"/>
  <c r="H22" i="3"/>
  <c r="H21" i="3"/>
  <c r="H20" i="3"/>
  <c r="H19" i="3"/>
  <c r="H17" i="3"/>
  <c r="H16" i="3"/>
  <c r="H15" i="3"/>
  <c r="H14" i="3"/>
  <c r="J41" i="2"/>
  <c r="J47" i="2"/>
  <c r="J55" i="2"/>
  <c r="J60" i="2"/>
  <c r="J23" i="2"/>
  <c r="J35" i="2"/>
  <c r="J37" i="2"/>
  <c r="J62" i="2"/>
  <c r="I41" i="2"/>
  <c r="I47" i="2"/>
  <c r="I55" i="2"/>
  <c r="I60" i="2"/>
  <c r="I23" i="2"/>
  <c r="I35" i="2"/>
  <c r="I37" i="2"/>
  <c r="I62" i="2"/>
  <c r="E22" i="2"/>
  <c r="E41" i="2"/>
  <c r="E43" i="2"/>
  <c r="D22" i="2"/>
  <c r="D41" i="2"/>
  <c r="D43" i="2"/>
  <c r="E11" i="1"/>
  <c r="G34" i="1"/>
  <c r="H34" i="1"/>
  <c r="G25" i="1"/>
  <c r="H25" i="1"/>
  <c r="G17" i="1"/>
  <c r="H17" i="1"/>
  <c r="G16" i="1"/>
  <c r="H16" i="1"/>
  <c r="G15" i="1"/>
  <c r="H15" i="1"/>
  <c r="G14" i="1"/>
  <c r="G13" i="1"/>
  <c r="G12" i="1"/>
  <c r="H12" i="1"/>
  <c r="F11" i="1"/>
  <c r="G11" i="1"/>
  <c r="H11" i="1"/>
  <c r="L51" i="1"/>
  <c r="K51" i="1"/>
  <c r="L41" i="1"/>
  <c r="K41" i="1"/>
  <c r="L33" i="1"/>
  <c r="K33" i="1"/>
  <c r="L28" i="1"/>
  <c r="K28" i="1"/>
  <c r="F28" i="1"/>
  <c r="E28" i="1"/>
  <c r="F23" i="1"/>
  <c r="E23" i="1"/>
  <c r="L16" i="1"/>
  <c r="K16" i="1"/>
  <c r="L11" i="1"/>
  <c r="K11" i="1"/>
  <c r="G23" i="1"/>
  <c r="H23" i="1"/>
  <c r="L54" i="1"/>
  <c r="K54" i="1"/>
  <c r="E37" i="1"/>
  <c r="F37" i="1"/>
  <c r="K56" i="1"/>
  <c r="L56" i="1"/>
</calcChain>
</file>

<file path=xl/sharedStrings.xml><?xml version="1.0" encoding="utf-8"?>
<sst xmlns="http://schemas.openxmlformats.org/spreadsheetml/2006/main" count="433" uniqueCount="235">
  <si>
    <t>Estado de Actividades</t>
  </si>
  <si>
    <t>(Pesos)</t>
  </si>
  <si>
    <t>Ente Público:</t>
  </si>
  <si>
    <t>PODER EJECUTIVO DEL ESTADO DE GUERRERO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</si>
  <si>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</si>
  <si>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</si>
  <si>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</si>
  <si>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</si>
  <si>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</si>
  <si>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</si>
  <si>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</si>
  <si>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</si>
  <si>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</si>
  <si>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</si>
  <si>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</si>
  <si>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</si>
  <si>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</si>
  <si>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</si>
  <si>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</si>
  <si>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</si>
  <si>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</si>
  <si>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</si>
  <si>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</si>
  <si>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</si>
  <si>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</si>
  <si>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</si>
  <si>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Transferencias a Fideicomisos, Mandatos y Contratos Análogos</t>
  </si>
  <si>
    <t>Participaciones, Aportaciones, Transferencias, Asignaciones, Subsidios y Otras Ayudas</t>
  </si>
  <si>
    <t>Transferencias a la Seguridad Social</t>
  </si>
  <si>
    <t>Donativos</t>
  </si>
  <si>
    <t>Participaciones y Aportaciones</t>
  </si>
  <si>
    <t>Transferencias al Exterior</t>
  </si>
  <si>
    <t>Transferencia, Asignaciones, Subsidios y Otras ayudas</t>
  </si>
  <si>
    <t>Otros Ingresos y Beneficios</t>
  </si>
  <si>
    <t xml:space="preserve">Ingresos Financieros  </t>
  </si>
  <si>
    <t>Participaciones</t>
  </si>
  <si>
    <t>Incremento por Variación de Inventarios</t>
  </si>
  <si>
    <t>Aportaciones</t>
  </si>
  <si>
    <t>Disminución del Exceso de Estimaciones por Pérdida o Deterioro u Obsolescencia</t>
  </si>
  <si>
    <t>Convenios</t>
  </si>
  <si>
    <t>Disminución del Exceso de Provisiones</t>
  </si>
  <si>
    <t>Intereses, Comisiones y Otros Gastos de la Deuda Pública</t>
  </si>
  <si>
    <t>Otros Ingresos y Beneficios Varios</t>
  </si>
  <si>
    <t>Intereses de la Deuda Pública</t>
  </si>
  <si>
    <t>Comisiones de la Deuda Pública</t>
  </si>
  <si>
    <t>Total de Ingresos y Otros Beneficios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</si>
  <si>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</si>
  <si>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</si>
  <si>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</si>
  <si>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</si>
  <si>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</si>
  <si>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</si>
  <si>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</si>
  <si>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</si>
  <si>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</si>
  <si>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</si>
  <si>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</si>
  <si>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</si>
  <si>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</si>
  <si>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</si>
  <si>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</si>
  <si>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SECRETARIO DE FINANZAS Y ADMINISTRACIÓN</t>
  </si>
  <si>
    <t>SUBSECRETARIO DE EGRESOS</t>
  </si>
  <si>
    <t>DICIEMBRE</t>
  </si>
  <si>
    <t>LIC. EDUARDO MONTAÑO SALINAS</t>
  </si>
  <si>
    <t>LIC. TULIO SAMUEL PÉREZ CALVO</t>
  </si>
  <si>
    <t>Del 1 de enero al 30 de septiembre de 2020</t>
  </si>
  <si>
    <t>SEPTIEMBRE</t>
  </si>
  <si>
    <t>Estado de Situación Financiera</t>
  </si>
  <si>
    <t>Al 30 de septiembre de 2020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</si>
  <si>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</si>
  <si>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</si>
  <si>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</si>
  <si>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</si>
  <si>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</si>
  <si>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</si>
  <si>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</si>
  <si>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</si>
  <si>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</si>
  <si>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</si>
  <si>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</si>
  <si>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</si>
  <si>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</si>
  <si>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</si>
  <si>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</si>
  <si>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</si>
  <si>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</si>
  <si>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</si>
  <si>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</si>
  <si>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</si>
  <si>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</si>
  <si>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</si>
  <si>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</si>
  <si>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</si>
  <si>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</si>
  <si>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</si>
  <si>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</si>
  <si>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</si>
  <si>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</si>
  <si>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</si>
  <si>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</si>
  <si>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</si>
  <si>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</si>
  <si>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</si>
  <si>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</si>
  <si>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</si>
  <si>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Total de Pasivos No Circulantes</t>
  </si>
  <si>
    <t>Activos Diferidos</t>
  </si>
  <si>
    <t>Estimación por Pérdida o Deterioro de Activos no Circulantes</t>
  </si>
  <si>
    <t>Total del Pasivo</t>
  </si>
  <si>
    <t>Otros Activos no Circulantes</t>
  </si>
  <si>
    <t>HACIENDA PÚBLICA/ PATRIMONIO</t>
  </si>
  <si>
    <t>Total de  Activos  No Circulantes</t>
  </si>
  <si>
    <t>Hacienda Pública/Patrimonio Contribuido</t>
  </si>
  <si>
    <t>Total del Activo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</si>
  <si>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</si>
  <si>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</si>
  <si>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</si>
  <si>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</si>
  <si>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</si>
  <si>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</si>
  <si>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</si>
  <si>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</si>
  <si>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</si>
  <si>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</si>
  <si>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</si>
  <si>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</si>
  <si>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</si>
  <si>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Estado de Variación en la Hacienda Pública</t>
  </si>
  <si>
    <t>(pesos)</t>
  </si>
  <si>
    <t>PODER EJECUTIVO DEL GOBIERNO DEL ESTADO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</si>
  <si>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</si>
  <si>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</si>
  <si>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</si>
  <si>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Patrimonio</t>
  </si>
  <si>
    <t>TOTAL</t>
  </si>
  <si>
    <t>Hacienda Pública/Patrimonio Contribuido Neto 2019</t>
  </si>
  <si>
    <t xml:space="preserve">Aportaciones </t>
  </si>
  <si>
    <t>Actualización de la Hacienda Pública/Patrimonio</t>
  </si>
  <si>
    <t>Hacienda Pública/Patrimonio Generado Neto 2019</t>
  </si>
  <si>
    <t>Resultados del Ejercicio (Ahorro/Desahorro)</t>
  </si>
  <si>
    <t xml:space="preserve">Revalúos  </t>
  </si>
  <si>
    <t>Rectificaciones de Resultados de Ejercicios  Anteriores</t>
  </si>
  <si>
    <t>Exceso o Insuficiencia en la Actualización de la Hacienda Pública/Patrimonio Neto 2019</t>
  </si>
  <si>
    <t>Hacienda Pública/Patrimonio Neto Final 2019</t>
  </si>
  <si>
    <t>Cambios en la Hacienda Pública/Patrimonio Contribuido Neto del Ejercicio 2020</t>
  </si>
  <si>
    <t>Variaciones de la Hacienda Pública/Patrimonio Generado Neto del Ejercicio 2020</t>
  </si>
  <si>
    <t>Cambios en el Exceso o Insuficiancia en la Actualización de la Hacienda Pública/Patrimonio Neto 2020</t>
  </si>
  <si>
    <t>Hacienda Pública/Patrimonio Neto Final 2020</t>
  </si>
  <si>
    <t>Estado de Cambios en la Situación Financiera</t>
  </si>
  <si>
    <t>Del 1° de enero al 30 de septiembre de 2020</t>
  </si>
  <si>
    <t>Origen</t>
  </si>
  <si>
    <t>Aplicación</t>
  </si>
  <si>
    <t>Exceso o Insuficiencia en la Actualización de la Hacienda Pública/Patrimonio</t>
  </si>
  <si>
    <t>Estado de Flujos de Efectivo</t>
  </si>
  <si>
    <t xml:space="preserve">DICIEMBRE 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</si>
  <si>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</si>
  <si>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</si>
  <si>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</si>
  <si>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</si>
  <si>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</si>
  <si>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</si>
  <si>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</si>
  <si>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</si>
  <si>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</si>
  <si>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</si>
  <si>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</si>
  <si>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</si>
  <si>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</si>
  <si>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</si>
  <si>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Transferencias al resto del Sector Público</t>
  </si>
  <si>
    <t>Otros Orígenes de Financiamiento</t>
  </si>
  <si>
    <t xml:space="preserve">Subsidios y Subvenciones 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</si>
  <si>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</si>
  <si>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</si>
  <si>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</si>
  <si>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</si>
  <si>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</si>
  <si>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</si>
  <si>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</si>
  <si>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</si>
  <si>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</si>
  <si>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1.- Informe sobre pasivos contingentes</t>
  </si>
  <si>
    <t>3er. Trimestre 2020</t>
  </si>
  <si>
    <t>Expedientes en trámite en materia Civil.</t>
  </si>
  <si>
    <t>Expedientes en materia Laboral</t>
  </si>
  <si>
    <t xml:space="preserve">Expedientes en materia Laboral de los </t>
  </si>
  <si>
    <t xml:space="preserve"> Ayuntamientos Constitucionales</t>
  </si>
  <si>
    <t>LIC. MAYRA MORALES TACUBA                                                 DIRECTORA GENERAL DE LA UNIDAD DE ASUNTOS JURIDICOS DE LA SECRETARIA DE FINANZAS Y ADMINISTRACION</t>
  </si>
  <si>
    <t>_____________________________________</t>
  </si>
  <si>
    <t>Estado Analítico del Activo</t>
  </si>
  <si>
    <t>Del 1 de enero al 30 de septiembre de  2020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</si>
  <si>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</si>
  <si>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</si>
  <si>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</si>
  <si>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</si>
  <si>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</si>
  <si>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</si>
  <si>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</si>
  <si>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</si>
  <si>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</si>
  <si>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LIC. JULIO SAMUEL PÉREZ CALVO</t>
  </si>
  <si>
    <t>Formato IC-7</t>
  </si>
  <si>
    <t>Estado de Guerrero</t>
  </si>
  <si>
    <t>Estado Analítico de la Deuda y Otros Pasivos</t>
  </si>
  <si>
    <t>Del 1° de enero al 30 de septiembre de 2020.</t>
  </si>
  <si>
    <t>Denominación de las Deudas</t>
  </si>
  <si>
    <t>Institución Acreedora</t>
  </si>
  <si>
    <t>Saldos inicial</t>
  </si>
  <si>
    <t>MOVIMIENTOS</t>
  </si>
  <si>
    <t>Saldos al cierre del periodo</t>
  </si>
  <si>
    <t>Operaciones de endeudamiento del periodo</t>
  </si>
  <si>
    <t xml:space="preserve">Depuración o Conciliación </t>
  </si>
  <si>
    <t>Variación del endeudamiento del periodo</t>
  </si>
  <si>
    <t>Amortización Bruta</t>
  </si>
  <si>
    <t>Colocación Bruta</t>
  </si>
  <si>
    <t xml:space="preserve">Endeudamiento Neto </t>
  </si>
  <si>
    <t>Nota:  El detalle presentado a continuación es de manera ilustrativa y no es limitante para su adaptación por parte del ente fiscalizable, en atención a las cuentas que utilice.</t>
  </si>
  <si>
    <t>DEUDA PÚBLICA</t>
  </si>
  <si>
    <t>CORTO PLAZO</t>
  </si>
  <si>
    <t>DEUDA PÚBLICA INTERIOR</t>
  </si>
  <si>
    <t>Instituciones de crédito:</t>
  </si>
  <si>
    <t xml:space="preserve">BANAMEX </t>
  </si>
  <si>
    <t xml:space="preserve">SANTANDER </t>
  </si>
  <si>
    <t xml:space="preserve">BANOBRAS </t>
  </si>
  <si>
    <t>Títulos y valores:</t>
  </si>
  <si>
    <t>Arrendamientos financieros:</t>
  </si>
  <si>
    <t>DEUDA PÚBLICA EXTERIOR</t>
  </si>
  <si>
    <t>Organismos financieros</t>
  </si>
  <si>
    <t>Internacionales:</t>
  </si>
  <si>
    <t>Deuda bilateral:</t>
  </si>
  <si>
    <t>SUBTOTAL CORTO PLAZO</t>
  </si>
  <si>
    <t>LARGO PLAZO:</t>
  </si>
  <si>
    <t>SUBTOTAL LARGO PLAZO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</si>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</sst>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%"/>
    <numFmt numFmtId="166" formatCode="General_)"/>
    <numFmt numFmtId="167" formatCode="#,##0_ ;\-#,##0\ "/>
    <numFmt numFmtId="168" formatCode="#,##0.0"/>
    <numFmt numFmtId="169" formatCode="#,##0.00000"/>
    <numFmt numFmtId="170" formatCode="#,##0.000000"/>
    <numFmt numFmtId="171" formatCode="_-* #,##0.0_-;\-* #,##0.0_-;_-* \-??_-;_-@_-"/>
    <numFmt numFmtId="172" formatCode="_(* #,##0.00_);_(* \(#,##0.00\);_(* \-??_);_(@_)"/>
    <numFmt numFmtId="173" formatCode="_(* #,##0_);_(* \(#,##0\);_(* \-??_);_(@_)"/>
    <numFmt numFmtId="174" formatCode="_-[$€]* #,##0.00_-;\-[$€]* #,##0.00_-;_-[$€]* &quot;-&quot;??_-;_-@_-"/>
    <numFmt numFmtId="175" formatCode="&quot;Verdadero&quot;;&quot;Verdadero&quot;;&quot;Falso&quot;"/>
    <numFmt numFmtId="176" formatCode="_-* #,##0.00\ _€_-;\-* #,##0.00\ _€_-;_-* &quot;-&quot;??\ _€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sz val="11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b/>
      <sz val="10"/>
      <color theme="1"/>
      <name val="Hotham Book"/>
    </font>
    <font>
      <b/>
      <sz val="12"/>
      <name val="Arial Narrow"/>
      <family val="2"/>
    </font>
    <font>
      <sz val="10"/>
      <color theme="1"/>
      <name val="Hotham Book"/>
    </font>
    <font>
      <sz val="10"/>
      <color rgb="FF000000"/>
      <name val="Hotham Book"/>
    </font>
    <font>
      <sz val="10"/>
      <name val="Hotham Book"/>
    </font>
    <font>
      <b/>
      <sz val="12"/>
      <name val="Bookman Old Style"/>
      <family val="1"/>
    </font>
    <font>
      <b/>
      <sz val="12"/>
      <color theme="1"/>
      <name val="Arial Narrow"/>
      <family val="2"/>
    </font>
    <font>
      <sz val="10"/>
      <color theme="1"/>
      <name val="Gotham book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339933"/>
      <name val="Arial"/>
      <family val="2"/>
    </font>
    <font>
      <sz val="11"/>
      <color theme="1"/>
      <name val="Arial Narrow"/>
      <family val="2"/>
    </font>
    <font>
      <sz val="12"/>
      <name val="Arial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"/>
      <color theme="8" tint="-0.249977111117893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55"/>
      </patternFill>
    </fill>
    <fill>
      <patternFill patternType="solid">
        <fgColor rgb="FF00990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49" fillId="4" borderId="32" applyNumberFormat="0" applyAlignment="0" applyProtection="0"/>
    <xf numFmtId="174" fontId="3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405">
    <xf numFmtId="0" fontId="0" fillId="0" borderId="0" xfId="0"/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5" fillId="2" borderId="8" xfId="0" applyFont="1" applyFill="1" applyBorder="1"/>
    <xf numFmtId="0" fontId="4" fillId="2" borderId="7" xfId="0" applyFont="1" applyFill="1" applyBorder="1" applyAlignment="1"/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5" fillId="2" borderId="8" xfId="0" applyFont="1" applyFill="1" applyBorder="1" applyAlignment="1"/>
    <xf numFmtId="0" fontId="4" fillId="2" borderId="7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5" fillId="2" borderId="8" xfId="0" applyFont="1" applyFill="1" applyBorder="1" applyAlignment="1">
      <alignment vertical="top"/>
    </xf>
    <xf numFmtId="0" fontId="8" fillId="2" borderId="7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vertical="top"/>
    </xf>
    <xf numFmtId="0" fontId="14" fillId="2" borderId="7" xfId="0" applyFont="1" applyFill="1" applyBorder="1" applyAlignment="1">
      <alignment horizontal="left" vertical="top"/>
    </xf>
    <xf numFmtId="3" fontId="13" fillId="2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vertical="top"/>
    </xf>
    <xf numFmtId="0" fontId="5" fillId="2" borderId="7" xfId="0" applyFont="1" applyFill="1" applyBorder="1"/>
    <xf numFmtId="0" fontId="9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vertical="top" wrapText="1"/>
    </xf>
    <xf numFmtId="0" fontId="16" fillId="2" borderId="8" xfId="0" applyFont="1" applyFill="1" applyBorder="1" applyAlignment="1">
      <alignment vertical="top"/>
    </xf>
    <xf numFmtId="0" fontId="5" fillId="2" borderId="5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6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protection locked="0"/>
    </xf>
    <xf numFmtId="0" fontId="0" fillId="0" borderId="0" xfId="0" applyFont="1"/>
    <xf numFmtId="43" fontId="18" fillId="2" borderId="0" xfId="1" applyFont="1" applyFill="1" applyBorder="1" applyAlignment="1">
      <alignment vertical="top"/>
    </xf>
    <xf numFmtId="0" fontId="17" fillId="2" borderId="0" xfId="0" applyFont="1" applyFill="1" applyBorder="1" applyAlignment="1" applyProtection="1">
      <protection locked="0"/>
    </xf>
    <xf numFmtId="0" fontId="0" fillId="0" borderId="1" xfId="0" applyBorder="1"/>
    <xf numFmtId="0" fontId="7" fillId="3" borderId="3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43" fontId="11" fillId="2" borderId="0" xfId="1" applyFont="1" applyFill="1" applyBorder="1" applyAlignment="1">
      <alignment vertical="top"/>
    </xf>
    <xf numFmtId="3" fontId="0" fillId="0" borderId="0" xfId="0" applyNumberFormat="1"/>
    <xf numFmtId="43" fontId="0" fillId="0" borderId="0" xfId="1" applyFont="1"/>
    <xf numFmtId="3" fontId="4" fillId="2" borderId="0" xfId="2" applyNumberFormat="1" applyFont="1" applyFill="1" applyBorder="1" applyAlignment="1">
      <alignment horizontal="right" vertical="top" wrapText="1"/>
    </xf>
    <xf numFmtId="3" fontId="13" fillId="0" borderId="0" xfId="1" applyNumberFormat="1" applyFont="1" applyFill="1" applyBorder="1" applyAlignment="1" applyProtection="1">
      <alignment vertical="top"/>
    </xf>
    <xf numFmtId="0" fontId="4" fillId="2" borderId="0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5" applyNumberFormat="1" applyFont="1" applyFill="1" applyBorder="1" applyAlignment="1" applyProtection="1">
      <alignment vertical="center"/>
    </xf>
    <xf numFmtId="0" fontId="4" fillId="2" borderId="0" xfId="5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/>
    <xf numFmtId="0" fontId="5" fillId="2" borderId="0" xfId="0" applyFont="1" applyFill="1" applyProtection="1"/>
    <xf numFmtId="0" fontId="4" fillId="2" borderId="0" xfId="5" applyNumberFormat="1" applyFont="1" applyFill="1" applyBorder="1" applyAlignment="1" applyProtection="1">
      <alignment horizontal="right" vertical="top"/>
    </xf>
    <xf numFmtId="0" fontId="7" fillId="3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Continuous"/>
    </xf>
    <xf numFmtId="0" fontId="6" fillId="3" borderId="4" xfId="0" applyFont="1" applyFill="1" applyBorder="1" applyProtection="1"/>
    <xf numFmtId="164" fontId="7" fillId="3" borderId="0" xfId="1" applyNumberFormat="1" applyFont="1" applyFill="1" applyBorder="1" applyAlignment="1" applyProtection="1">
      <alignment horizontal="center"/>
    </xf>
    <xf numFmtId="0" fontId="6" fillId="3" borderId="8" xfId="0" applyFont="1" applyFill="1" applyBorder="1" applyProtection="1"/>
    <xf numFmtId="0" fontId="4" fillId="2" borderId="7" xfId="5" applyNumberFormat="1" applyFont="1" applyFill="1" applyBorder="1" applyAlignment="1" applyProtection="1">
      <alignment vertical="center"/>
    </xf>
    <xf numFmtId="0" fontId="5" fillId="2" borderId="8" xfId="0" applyFont="1" applyFill="1" applyBorder="1" applyProtection="1"/>
    <xf numFmtId="0" fontId="5" fillId="2" borderId="7" xfId="0" applyFont="1" applyFill="1" applyBorder="1" applyAlignment="1" applyProtection="1">
      <alignment vertical="top"/>
    </xf>
    <xf numFmtId="167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8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top" wrapText="1"/>
    </xf>
    <xf numFmtId="168" fontId="0" fillId="0" borderId="0" xfId="0" applyNumberFormat="1"/>
    <xf numFmtId="3" fontId="19" fillId="0" borderId="0" xfId="0" applyNumberFormat="1" applyFont="1"/>
    <xf numFmtId="0" fontId="1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center" wrapText="1"/>
    </xf>
    <xf numFmtId="4" fontId="0" fillId="0" borderId="0" xfId="0" applyNumberFormat="1"/>
    <xf numFmtId="4" fontId="8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right" vertical="top"/>
    </xf>
    <xf numFmtId="0" fontId="5" fillId="2" borderId="6" xfId="0" applyFont="1" applyFill="1" applyBorder="1" applyProtection="1"/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0" fontId="0" fillId="0" borderId="0" xfId="0" applyBorder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4" fillId="2" borderId="0" xfId="5" applyNumberFormat="1" applyFont="1" applyFill="1" applyBorder="1" applyAlignment="1">
      <alignment horizontal="centerContinuous" vertical="center"/>
    </xf>
    <xf numFmtId="0" fontId="8" fillId="2" borderId="1" xfId="0" applyNumberFormat="1" applyFont="1" applyFill="1" applyBorder="1" applyAlignment="1" applyProtection="1"/>
    <xf numFmtId="164" fontId="7" fillId="3" borderId="9" xfId="1" applyNumberFormat="1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0" fontId="4" fillId="2" borderId="7" xfId="5" applyNumberFormat="1" applyFont="1" applyFill="1" applyBorder="1" applyAlignment="1">
      <alignment horizontal="centerContinuous" vertical="center"/>
    </xf>
    <xf numFmtId="0" fontId="4" fillId="2" borderId="8" xfId="5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20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7" fontId="8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  <protection locked="0"/>
    </xf>
    <xf numFmtId="3" fontId="2" fillId="2" borderId="12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3" fontId="1" fillId="0" borderId="0" xfId="1" applyFont="1"/>
    <xf numFmtId="0" fontId="8" fillId="0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vertical="top"/>
    </xf>
    <xf numFmtId="0" fontId="4" fillId="2" borderId="0" xfId="2" applyFont="1" applyFill="1" applyBorder="1" applyAlignment="1"/>
    <xf numFmtId="0" fontId="0" fillId="0" borderId="0" xfId="0" applyAlignment="1">
      <alignment horizontal="center"/>
    </xf>
    <xf numFmtId="0" fontId="21" fillId="3" borderId="9" xfId="0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4" fillId="2" borderId="0" xfId="2" applyFont="1" applyFill="1" applyBorder="1" applyAlignment="1">
      <alignment vertical="top"/>
    </xf>
    <xf numFmtId="0" fontId="22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1" fontId="4" fillId="2" borderId="0" xfId="0" applyNumberFormat="1" applyFont="1" applyFill="1" applyBorder="1" applyAlignment="1" applyProtection="1">
      <alignment horizontal="right" vertical="top"/>
    </xf>
    <xf numFmtId="41" fontId="0" fillId="0" borderId="0" xfId="0" applyNumberFormat="1"/>
    <xf numFmtId="41" fontId="8" fillId="2" borderId="0" xfId="0" applyNumberFormat="1" applyFont="1" applyFill="1" applyBorder="1" applyAlignment="1" applyProtection="1">
      <alignment horizontal="right" vertical="top"/>
    </xf>
    <xf numFmtId="169" fontId="0" fillId="0" borderId="0" xfId="0" applyNumberFormat="1"/>
    <xf numFmtId="41" fontId="0" fillId="0" borderId="0" xfId="1" applyNumberFormat="1" applyFont="1"/>
    <xf numFmtId="41" fontId="8" fillId="2" borderId="0" xfId="1" applyNumberFormat="1" applyFont="1" applyFill="1" applyBorder="1" applyAlignment="1" applyProtection="1">
      <alignment horizontal="right" vertical="top" wrapText="1"/>
      <protection locked="0"/>
    </xf>
    <xf numFmtId="43" fontId="0" fillId="0" borderId="0" xfId="0" applyNumberFormat="1"/>
    <xf numFmtId="41" fontId="0" fillId="0" borderId="0" xfId="1" applyNumberFormat="1" applyFont="1" applyAlignment="1">
      <alignment horizontal="right"/>
    </xf>
    <xf numFmtId="0" fontId="8" fillId="2" borderId="0" xfId="0" applyFont="1" applyFill="1" applyBorder="1" applyAlignment="1">
      <alignment horizontal="left" vertical="top" wrapText="1"/>
    </xf>
    <xf numFmtId="41" fontId="22" fillId="2" borderId="0" xfId="2" applyNumberFormat="1" applyFont="1" applyFill="1" applyBorder="1" applyAlignment="1" applyProtection="1">
      <alignment horizontal="center"/>
    </xf>
    <xf numFmtId="41" fontId="5" fillId="2" borderId="0" xfId="0" applyNumberFormat="1" applyFont="1" applyFill="1" applyBorder="1"/>
    <xf numFmtId="43" fontId="8" fillId="2" borderId="0" xfId="1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/>
    <xf numFmtId="43" fontId="8" fillId="2" borderId="1" xfId="1" applyFont="1" applyFill="1" applyBorder="1"/>
    <xf numFmtId="0" fontId="8" fillId="2" borderId="1" xfId="0" applyFont="1" applyFill="1" applyBorder="1" applyAlignment="1">
      <alignment vertical="center" wrapText="1"/>
    </xf>
    <xf numFmtId="43" fontId="8" fillId="2" borderId="6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8" fillId="2" borderId="1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Continuous" vertical="center"/>
    </xf>
    <xf numFmtId="0" fontId="8" fillId="2" borderId="0" xfId="2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164" fontId="7" fillId="3" borderId="1" xfId="1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/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3" fontId="8" fillId="2" borderId="0" xfId="2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0" fontId="8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wrapText="1"/>
    </xf>
    <xf numFmtId="170" fontId="0" fillId="0" borderId="0" xfId="0" applyNumberFormat="1"/>
    <xf numFmtId="3" fontId="4" fillId="2" borderId="0" xfId="2" applyNumberFormat="1" applyFont="1" applyFill="1" applyBorder="1" applyAlignment="1" applyProtection="1">
      <alignment horizontal="right" vertical="top" wrapText="1"/>
      <protection locked="0"/>
    </xf>
    <xf numFmtId="3" fontId="4" fillId="2" borderId="0" xfId="2" applyNumberFormat="1" applyFont="1" applyFill="1" applyBorder="1" applyAlignment="1" applyProtection="1">
      <alignment horizontal="right" vertical="top" wrapText="1"/>
    </xf>
    <xf numFmtId="0" fontId="5" fillId="2" borderId="5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8" fillId="2" borderId="1" xfId="2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Border="1"/>
    <xf numFmtId="0" fontId="19" fillId="0" borderId="0" xfId="0" applyFont="1" applyAlignment="1">
      <alignment horizontal="center" vertical="center"/>
    </xf>
    <xf numFmtId="4" fontId="27" fillId="2" borderId="0" xfId="0" applyNumberFormat="1" applyFont="1" applyFill="1" applyBorder="1"/>
    <xf numFmtId="0" fontId="28" fillId="0" borderId="13" xfId="0" applyFont="1" applyBorder="1"/>
    <xf numFmtId="0" fontId="28" fillId="0" borderId="14" xfId="0" applyFont="1" applyBorder="1"/>
    <xf numFmtId="8" fontId="29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8" fontId="30" fillId="0" borderId="17" xfId="0" applyNumberFormat="1" applyFont="1" applyBorder="1" applyAlignment="1">
      <alignment horizontal="center"/>
    </xf>
    <xf numFmtId="8" fontId="0" fillId="0" borderId="0" xfId="0" applyNumberFormat="1" applyAlignment="1">
      <alignment vertical="center" wrapText="1"/>
    </xf>
    <xf numFmtId="0" fontId="28" fillId="0" borderId="18" xfId="0" applyFont="1" applyBorder="1"/>
    <xf numFmtId="0" fontId="28" fillId="0" borderId="19" xfId="0" applyFont="1" applyBorder="1"/>
    <xf numFmtId="0" fontId="28" fillId="0" borderId="20" xfId="0" applyFont="1" applyBorder="1"/>
    <xf numFmtId="0" fontId="28" fillId="0" borderId="21" xfId="0" applyFont="1" applyBorder="1"/>
    <xf numFmtId="4" fontId="31" fillId="2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32" fillId="2" borderId="0" xfId="0" applyNumberFormat="1" applyFont="1" applyFill="1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3" fillId="0" borderId="0" xfId="0" applyFont="1"/>
    <xf numFmtId="4" fontId="31" fillId="0" borderId="0" xfId="0" applyNumberFormat="1" applyFont="1"/>
    <xf numFmtId="0" fontId="24" fillId="0" borderId="0" xfId="0" applyFont="1"/>
    <xf numFmtId="0" fontId="0" fillId="0" borderId="0" xfId="0" applyAlignment="1">
      <alignment wrapText="1"/>
    </xf>
    <xf numFmtId="44" fontId="0" fillId="0" borderId="0" xfId="4" applyFont="1"/>
    <xf numFmtId="8" fontId="3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0" xfId="0" applyFont="1" applyBorder="1"/>
    <xf numFmtId="0" fontId="35" fillId="0" borderId="0" xfId="0" applyFont="1" applyBorder="1" applyAlignment="1">
      <alignment horizontal="center"/>
    </xf>
    <xf numFmtId="8" fontId="0" fillId="0" borderId="0" xfId="0" applyNumberFormat="1" applyBorder="1"/>
    <xf numFmtId="0" fontId="8" fillId="2" borderId="0" xfId="0" applyNumberFormat="1" applyFont="1" applyFill="1" applyBorder="1" applyAlignment="1" applyProtection="1">
      <alignment horizontal="left"/>
    </xf>
    <xf numFmtId="0" fontId="7" fillId="3" borderId="2" xfId="2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3" borderId="5" xfId="2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4" fillId="2" borderId="7" xfId="5" applyNumberFormat="1" applyFont="1" applyFill="1" applyBorder="1" applyAlignment="1">
      <alignment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25" xfId="5" applyNumberFormat="1" applyFont="1" applyFill="1" applyBorder="1" applyAlignment="1">
      <alignment vertical="center"/>
    </xf>
    <xf numFmtId="0" fontId="4" fillId="2" borderId="8" xfId="5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6" fillId="2" borderId="7" xfId="0" applyFont="1" applyFill="1" applyBorder="1" applyAlignment="1">
      <alignment vertical="top"/>
    </xf>
    <xf numFmtId="3" fontId="2" fillId="2" borderId="26" xfId="1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36" fillId="2" borderId="8" xfId="0" applyFont="1" applyFill="1" applyBorder="1" applyAlignment="1">
      <alignment vertical="top"/>
    </xf>
    <xf numFmtId="3" fontId="5" fillId="2" borderId="26" xfId="0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8" fillId="2" borderId="26" xfId="1" applyNumberFormat="1" applyFont="1" applyFill="1" applyBorder="1" applyAlignment="1" applyProtection="1">
      <alignment vertical="top"/>
      <protection locked="0"/>
    </xf>
    <xf numFmtId="3" fontId="8" fillId="2" borderId="26" xfId="1" applyNumberFormat="1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3" fontId="37" fillId="0" borderId="0" xfId="0" applyNumberFormat="1" applyFont="1"/>
    <xf numFmtId="3" fontId="5" fillId="2" borderId="26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9" fillId="3" borderId="1" xfId="2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3" borderId="3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5" applyNumberFormat="1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right" vertical="top"/>
    </xf>
    <xf numFmtId="0" fontId="7" fillId="3" borderId="0" xfId="2" applyFont="1" applyFill="1" applyBorder="1" applyAlignment="1" applyProtection="1">
      <alignment horizontal="right" vertical="top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7" fillId="3" borderId="1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left" vertical="top" wrapText="1"/>
    </xf>
    <xf numFmtId="43" fontId="8" fillId="2" borderId="1" xfId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7" xfId="2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8" fontId="30" fillId="0" borderId="15" xfId="0" applyNumberFormat="1" applyFont="1" applyBorder="1" applyAlignment="1">
      <alignment horizontal="center" vertical="center"/>
    </xf>
    <xf numFmtId="8" fontId="30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4" fillId="2" borderId="0" xfId="5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40" fillId="0" borderId="0" xfId="6" applyFont="1"/>
    <xf numFmtId="0" fontId="27" fillId="0" borderId="0" xfId="7" applyFont="1" applyAlignment="1">
      <alignment horizontal="right"/>
    </xf>
    <xf numFmtId="0" fontId="41" fillId="0" borderId="21" xfId="8" applyFont="1" applyBorder="1" applyAlignment="1">
      <alignment horizontal="center"/>
    </xf>
    <xf numFmtId="0" fontId="44" fillId="0" borderId="28" xfId="8" applyFont="1" applyBorder="1" applyAlignment="1">
      <alignment horizontal="center" vertical="center" wrapText="1"/>
    </xf>
    <xf numFmtId="0" fontId="43" fillId="0" borderId="29" xfId="9" applyFont="1" applyFill="1" applyBorder="1" applyAlignment="1">
      <alignment horizontal="left" vertical="top" wrapText="1"/>
    </xf>
    <xf numFmtId="0" fontId="45" fillId="0" borderId="29" xfId="6" applyFont="1" applyBorder="1" applyAlignment="1">
      <alignment horizontal="justify"/>
    </xf>
    <xf numFmtId="0" fontId="40" fillId="0" borderId="29" xfId="6" applyFont="1" applyBorder="1"/>
    <xf numFmtId="0" fontId="43" fillId="0" borderId="30" xfId="9" applyFont="1" applyFill="1" applyBorder="1" applyAlignment="1">
      <alignment horizontal="left" vertical="top" wrapText="1"/>
    </xf>
    <xf numFmtId="0" fontId="45" fillId="0" borderId="30" xfId="6" applyFont="1" applyBorder="1" applyAlignment="1">
      <alignment horizontal="justify"/>
    </xf>
    <xf numFmtId="0" fontId="40" fillId="0" borderId="30" xfId="6" applyFont="1" applyBorder="1"/>
    <xf numFmtId="0" fontId="46" fillId="0" borderId="30" xfId="9" applyFont="1" applyFill="1" applyBorder="1" applyAlignment="1">
      <alignment horizontal="left" vertical="top" wrapText="1"/>
    </xf>
    <xf numFmtId="0" fontId="45" fillId="0" borderId="30" xfId="10" applyFont="1" applyBorder="1" applyAlignment="1">
      <alignment horizontal="justify"/>
    </xf>
    <xf numFmtId="171" fontId="40" fillId="0" borderId="30" xfId="6" applyNumberFormat="1" applyFont="1" applyBorder="1"/>
    <xf numFmtId="172" fontId="40" fillId="0" borderId="30" xfId="6" applyNumberFormat="1" applyFont="1" applyBorder="1"/>
    <xf numFmtId="4" fontId="40" fillId="0" borderId="30" xfId="6" applyNumberFormat="1" applyFont="1" applyBorder="1"/>
    <xf numFmtId="172" fontId="40" fillId="0" borderId="0" xfId="6" applyNumberFormat="1" applyFont="1"/>
    <xf numFmtId="171" fontId="40" fillId="0" borderId="0" xfId="6" applyNumberFormat="1" applyFont="1"/>
    <xf numFmtId="1" fontId="40" fillId="0" borderId="30" xfId="6" applyNumberFormat="1" applyFont="1" applyBorder="1"/>
    <xf numFmtId="3" fontId="40" fillId="0" borderId="30" xfId="6" applyNumberFormat="1" applyFont="1" applyBorder="1"/>
    <xf numFmtId="173" fontId="40" fillId="0" borderId="30" xfId="6" applyNumberFormat="1" applyFont="1" applyBorder="1"/>
    <xf numFmtId="173" fontId="40" fillId="0" borderId="0" xfId="6" applyNumberFormat="1" applyFont="1"/>
    <xf numFmtId="0" fontId="45" fillId="0" borderId="31" xfId="6" applyFont="1" applyBorder="1" applyAlignment="1">
      <alignment horizontal="justify"/>
    </xf>
    <xf numFmtId="0" fontId="40" fillId="0" borderId="31" xfId="6" applyFont="1" applyBorder="1"/>
    <xf numFmtId="3" fontId="40" fillId="0" borderId="0" xfId="6" applyNumberFormat="1" applyFont="1"/>
    <xf numFmtId="0" fontId="47" fillId="0" borderId="0" xfId="11" applyFont="1"/>
    <xf numFmtId="0" fontId="47" fillId="0" borderId="0" xfId="11" applyFont="1" applyAlignment="1">
      <alignment horizontal="center"/>
    </xf>
    <xf numFmtId="0" fontId="47" fillId="0" borderId="0" xfId="11" applyFont="1" applyAlignment="1"/>
    <xf numFmtId="0" fontId="47" fillId="0" borderId="0" xfId="11" applyFont="1" applyBorder="1"/>
    <xf numFmtId="0" fontId="47" fillId="0" borderId="0" xfId="11" applyFont="1" applyBorder="1" applyAlignment="1">
      <alignment horizontal="center"/>
    </xf>
    <xf numFmtId="0" fontId="48" fillId="0" borderId="0" xfId="6" applyFont="1"/>
    <xf numFmtId="0" fontId="32" fillId="5" borderId="28" xfId="6" applyFont="1" applyFill="1" applyBorder="1" applyAlignment="1">
      <alignment horizontal="center"/>
    </xf>
    <xf numFmtId="0" fontId="32" fillId="5" borderId="28" xfId="6" applyFont="1" applyFill="1" applyBorder="1" applyAlignment="1">
      <alignment horizontal="left"/>
    </xf>
    <xf numFmtId="0" fontId="42" fillId="5" borderId="28" xfId="9" applyFont="1" applyFill="1" applyBorder="1" applyAlignment="1">
      <alignment horizontal="center" vertical="center" wrapText="1"/>
    </xf>
    <xf numFmtId="0" fontId="43" fillId="5" borderId="28" xfId="9" applyFont="1" applyFill="1" applyBorder="1" applyAlignment="1">
      <alignment horizontal="center" vertical="center" wrapText="1"/>
    </xf>
    <xf numFmtId="0" fontId="43" fillId="5" borderId="28" xfId="9" applyFont="1" applyFill="1" applyBorder="1" applyAlignment="1">
      <alignment horizontal="center" vertical="top" wrapText="1"/>
    </xf>
    <xf numFmtId="0" fontId="43" fillId="5" borderId="28" xfId="9" applyFont="1" applyFill="1" applyBorder="1" applyAlignment="1">
      <alignment horizontal="center" vertical="center" wrapText="1"/>
    </xf>
  </cellXfs>
  <cellStyles count="64">
    <cellStyle name="=C:\WINNT\SYSTEM32\COMMAND.COM" xfId="5"/>
    <cellStyle name="Celda de comprobación 2" xfId="12"/>
    <cellStyle name="Euro" xfId="13"/>
    <cellStyle name="Excel Built-in Normal" xfId="14"/>
    <cellStyle name="Hipervínculo 2" xfId="15"/>
    <cellStyle name="Hipervínculo 3" xfId="16"/>
    <cellStyle name="Millares" xfId="1" builtinId="3"/>
    <cellStyle name="Millares 2" xfId="17"/>
    <cellStyle name="Millares 2 2" xfId="18"/>
    <cellStyle name="Millares 2 2 2" xfId="19"/>
    <cellStyle name="Millares 2 2 2 2" xfId="20"/>
    <cellStyle name="Millares 3" xfId="21"/>
    <cellStyle name="Millares 4" xfId="22"/>
    <cellStyle name="Millares 4 2" xfId="23"/>
    <cellStyle name="Millares 5" xfId="24"/>
    <cellStyle name="Millares 8" xfId="25"/>
    <cellStyle name="Moneda" xfId="4" builtinId="4"/>
    <cellStyle name="Moneda 2" xfId="26"/>
    <cellStyle name="Moneda 2 2" xfId="27"/>
    <cellStyle name="Normal" xfId="0" builtinId="0"/>
    <cellStyle name="Normal 10" xfId="28"/>
    <cellStyle name="Normal 10 2" xfId="29"/>
    <cellStyle name="Normal 11" xfId="30"/>
    <cellStyle name="Normal 15" xfId="8"/>
    <cellStyle name="Normal 2" xfId="2"/>
    <cellStyle name="Normal 2 13" xfId="31"/>
    <cellStyle name="Normal 2 2" xfId="32"/>
    <cellStyle name="Normal 2 3" xfId="33"/>
    <cellStyle name="Normal 3" xfId="34"/>
    <cellStyle name="Normal 4" xfId="35"/>
    <cellStyle name="Normal 5" xfId="36"/>
    <cellStyle name="Normal 6" xfId="37"/>
    <cellStyle name="Normal 6 2" xfId="38"/>
    <cellStyle name="Normal 6 2 2" xfId="39"/>
    <cellStyle name="Normal 6 3" xfId="40"/>
    <cellStyle name="Normal 6 3 2" xfId="41"/>
    <cellStyle name="Normal 6 4" xfId="42"/>
    <cellStyle name="Normal 6 4 2" xfId="43"/>
    <cellStyle name="Normal 6 4 3" xfId="44"/>
    <cellStyle name="Normal 6 5" xfId="45"/>
    <cellStyle name="Normal 6 5 2" xfId="6"/>
    <cellStyle name="Normal 6 5 2 2" xfId="46"/>
    <cellStyle name="Normal 6 5 2 3" xfId="10"/>
    <cellStyle name="Normal 6 5 3" xfId="47"/>
    <cellStyle name="Normal 6 6" xfId="48"/>
    <cellStyle name="Normal 6 6 2" xfId="49"/>
    <cellStyle name="Normal 7" xfId="50"/>
    <cellStyle name="Normal 7 2" xfId="51"/>
    <cellStyle name="Normal 7 3" xfId="52"/>
    <cellStyle name="Normal 7 4" xfId="53"/>
    <cellStyle name="Normal 8" xfId="54"/>
    <cellStyle name="Normal 8 2" xfId="55"/>
    <cellStyle name="Normal 9" xfId="56"/>
    <cellStyle name="Normal 9 2" xfId="57"/>
    <cellStyle name="Normal 9 2 2" xfId="58"/>
    <cellStyle name="Normal 9 3" xfId="59"/>
    <cellStyle name="Normal 9 3 2" xfId="9"/>
    <cellStyle name="Normal 9 3 2 2" xfId="60"/>
    <cellStyle name="Normal 9 3 3" xfId="61"/>
    <cellStyle name="Normal 9 4" xfId="62"/>
    <cellStyle name="Normal_Formatos aspecto Financiero" xfId="7"/>
    <cellStyle name="Normal_Formatos aspecto Financiero 2 2" xfId="11"/>
    <cellStyle name="Porcentaje" xfId="3" builtinId="5"/>
    <cellStyle name="Porcentual 2" xfId="63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5715</xdr:colOff>
      <xdr:row>5</xdr:row>
      <xdr:rowOff>635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0" t="13764" r="28853" b="40461"/>
        <a:stretch/>
      </xdr:blipFill>
      <xdr:spPr bwMode="auto">
        <a:xfrm>
          <a:off x="342900" y="95250"/>
          <a:ext cx="225361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1953173</xdr:colOff>
      <xdr:row>0</xdr:row>
      <xdr:rowOff>166414</xdr:rowOff>
    </xdr:from>
    <xdr:to>
      <xdr:col>7</xdr:col>
      <xdr:colOff>2426137</xdr:colOff>
      <xdr:row>5</xdr:row>
      <xdr:rowOff>87586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2FBFAA2B-462A-442F-851D-0EB315DAB15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98"/>
        <a:stretch/>
      </xdr:blipFill>
      <xdr:spPr bwMode="auto">
        <a:xfrm>
          <a:off x="7312573" y="166414"/>
          <a:ext cx="2784364" cy="8736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112073</xdr:colOff>
      <xdr:row>48</xdr:row>
      <xdr:rowOff>138116</xdr:rowOff>
    </xdr:from>
    <xdr:to>
      <xdr:col>8</xdr:col>
      <xdr:colOff>601494</xdr:colOff>
      <xdr:row>54</xdr:row>
      <xdr:rowOff>32780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151173" y="9586916"/>
          <a:ext cx="2280121" cy="897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Secretario de Finanzas y Administración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Tulio Samuel Pérez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1240422</xdr:colOff>
      <xdr:row>49</xdr:row>
      <xdr:rowOff>0</xdr:rowOff>
    </xdr:from>
    <xdr:to>
      <xdr:col>4</xdr:col>
      <xdr:colOff>183918</xdr:colOff>
      <xdr:row>54</xdr:row>
      <xdr:rowOff>142315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462922" y="9626600"/>
          <a:ext cx="2791596" cy="9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Subsecretario de Egresos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Lic. Eduardo Montaño Salinas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48</xdr:row>
      <xdr:rowOff>169792</xdr:rowOff>
    </xdr:from>
    <xdr:to>
      <xdr:col>1</xdr:col>
      <xdr:colOff>111453</xdr:colOff>
      <xdr:row>54</xdr:row>
      <xdr:rowOff>71601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8592"/>
          <a:ext cx="2333953" cy="905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Directora General de la Unidad de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Deuda y Financiamiento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Lic. Yomeida Jiménez Ramíre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showGridLines="0" topLeftCell="J1" workbookViewId="0">
      <selection activeCell="O1" sqref="O1:X1048576"/>
    </sheetView>
  </sheetViews>
  <sheetFormatPr baseColWidth="10" defaultRowHeight="15" x14ac:dyDescent="0.2"/>
  <cols>
    <col min="1" max="1" width="2.33203125" customWidth="1"/>
    <col min="2" max="2" width="2.5" customWidth="1"/>
    <col min="3" max="4" width="23.5" customWidth="1"/>
    <col min="5" max="5" width="15.6640625" bestFit="1" customWidth="1"/>
    <col min="6" max="6" width="13.83203125" bestFit="1" customWidth="1"/>
    <col min="7" max="8" width="20" hidden="1" customWidth="1"/>
    <col min="9" max="10" width="22.5" customWidth="1"/>
    <col min="11" max="12" width="13.83203125" bestFit="1" customWidth="1"/>
    <col min="13" max="13" width="2" customWidth="1"/>
    <col min="14" max="14" width="11.83203125" bestFit="1" customWidth="1"/>
  </cols>
  <sheetData>
    <row r="1" spans="2:13" x14ac:dyDescent="0.2">
      <c r="C1" s="1"/>
      <c r="D1" s="300" t="s">
        <v>0</v>
      </c>
      <c r="E1" s="300"/>
      <c r="F1" s="300"/>
      <c r="G1" s="300"/>
      <c r="H1" s="300"/>
      <c r="I1" s="300"/>
      <c r="J1" s="300"/>
      <c r="K1" s="300"/>
      <c r="L1" s="1"/>
      <c r="M1" s="1"/>
    </row>
    <row r="2" spans="2:13" x14ac:dyDescent="0.2">
      <c r="C2" s="1"/>
      <c r="D2" s="300" t="s">
        <v>66</v>
      </c>
      <c r="E2" s="300"/>
      <c r="F2" s="300"/>
      <c r="G2" s="300"/>
      <c r="H2" s="300"/>
      <c r="I2" s="300"/>
      <c r="J2" s="300"/>
      <c r="K2" s="300"/>
      <c r="L2" s="1"/>
      <c r="M2" s="1"/>
    </row>
    <row r="3" spans="2:13" x14ac:dyDescent="0.2">
      <c r="C3" s="1"/>
      <c r="D3" s="300" t="s">
        <v>1</v>
      </c>
      <c r="E3" s="300"/>
      <c r="F3" s="300"/>
      <c r="G3" s="300"/>
      <c r="H3" s="300"/>
      <c r="I3" s="300"/>
      <c r="J3" s="300"/>
      <c r="K3" s="300"/>
      <c r="L3" s="1"/>
      <c r="M3" s="1"/>
    </row>
    <row r="4" spans="2:13" x14ac:dyDescent="0.2">
      <c r="B4" s="2"/>
      <c r="C4" s="2"/>
      <c r="D4" s="3"/>
      <c r="E4" s="3"/>
      <c r="F4" s="3"/>
      <c r="G4" s="3"/>
      <c r="H4" s="3"/>
      <c r="I4" s="3"/>
      <c r="J4" s="3"/>
      <c r="K4" s="4"/>
      <c r="L4" s="4"/>
      <c r="M4" s="4"/>
    </row>
    <row r="5" spans="2:13" x14ac:dyDescent="0.2">
      <c r="B5" s="2"/>
      <c r="C5" s="5" t="s">
        <v>2</v>
      </c>
      <c r="D5" s="301" t="s">
        <v>3</v>
      </c>
      <c r="E5" s="301"/>
      <c r="F5" s="301"/>
      <c r="G5" s="301"/>
      <c r="H5" s="301"/>
      <c r="I5" s="301"/>
      <c r="J5" s="301"/>
      <c r="K5" s="301"/>
      <c r="L5" s="301"/>
      <c r="M5" s="4"/>
    </row>
    <row r="6" spans="2:13" x14ac:dyDescent="0.2">
      <c r="B6" s="2"/>
      <c r="C6" s="2"/>
      <c r="D6" s="2"/>
      <c r="E6" s="2"/>
      <c r="F6" s="2"/>
      <c r="G6" s="3"/>
      <c r="H6" s="3"/>
      <c r="I6" s="6"/>
      <c r="J6" s="6"/>
      <c r="K6" s="4"/>
      <c r="L6" s="4"/>
      <c r="M6" s="4"/>
    </row>
    <row r="7" spans="2:13" x14ac:dyDescent="0.2">
      <c r="B7" s="7"/>
      <c r="C7" s="302" t="s">
        <v>4</v>
      </c>
      <c r="D7" s="302"/>
      <c r="E7" s="8">
        <v>2020</v>
      </c>
      <c r="F7" s="8">
        <v>2019</v>
      </c>
      <c r="G7" s="9"/>
      <c r="H7" s="58"/>
      <c r="I7" s="302" t="s">
        <v>4</v>
      </c>
      <c r="J7" s="302"/>
      <c r="K7" s="8">
        <v>2020</v>
      </c>
      <c r="L7" s="8">
        <v>2019</v>
      </c>
      <c r="M7" s="10"/>
    </row>
    <row r="8" spans="2:13" x14ac:dyDescent="0.2">
      <c r="B8" s="11"/>
      <c r="C8" s="303"/>
      <c r="D8" s="303"/>
      <c r="E8" s="12" t="s">
        <v>67</v>
      </c>
      <c r="F8" s="12" t="s">
        <v>63</v>
      </c>
      <c r="G8" s="13"/>
      <c r="H8" s="59"/>
      <c r="I8" s="303"/>
      <c r="J8" s="303"/>
      <c r="K8" s="12" t="s">
        <v>67</v>
      </c>
      <c r="L8" s="12" t="s">
        <v>63</v>
      </c>
      <c r="M8" s="14"/>
    </row>
    <row r="9" spans="2:13" x14ac:dyDescent="0.2">
      <c r="B9" s="15"/>
      <c r="C9" s="16"/>
      <c r="D9" s="16"/>
      <c r="E9" s="17"/>
      <c r="F9" s="17"/>
      <c r="G9" s="6"/>
      <c r="H9" s="6"/>
      <c r="I9" s="6"/>
      <c r="J9" s="6"/>
      <c r="K9" s="4"/>
      <c r="L9" s="4"/>
      <c r="M9" s="18"/>
    </row>
    <row r="10" spans="2:13" x14ac:dyDescent="0.2">
      <c r="B10" s="19"/>
      <c r="C10" s="304" t="s">
        <v>5</v>
      </c>
      <c r="D10" s="304"/>
      <c r="E10" s="20"/>
      <c r="F10" s="20"/>
      <c r="G10" s="21"/>
      <c r="H10" s="62"/>
      <c r="I10" s="304" t="s">
        <v>6</v>
      </c>
      <c r="J10" s="304"/>
      <c r="K10" s="20"/>
      <c r="L10" s="20"/>
      <c r="M10" s="22"/>
    </row>
    <row r="11" spans="2:13" x14ac:dyDescent="0.2">
      <c r="B11" s="23"/>
      <c r="C11" s="305" t="s">
        <v>7</v>
      </c>
      <c r="D11" s="305"/>
      <c r="E11" s="24">
        <f>SUM(E12:E19)</f>
        <v>1012408438.45</v>
      </c>
      <c r="F11" s="24">
        <f>SUM(F12:F19)</f>
        <v>1682336543.26</v>
      </c>
      <c r="G11" s="60">
        <f>E11-F11</f>
        <v>-669928104.80999994</v>
      </c>
      <c r="H11" s="61">
        <f>G11/F11</f>
        <v>-0.39821289473497729</v>
      </c>
      <c r="I11" s="304" t="s">
        <v>8</v>
      </c>
      <c r="J11" s="304"/>
      <c r="K11" s="24">
        <f>SUM(K12:K14)</f>
        <v>5766205937.54</v>
      </c>
      <c r="L11" s="24">
        <f>SUM(L12:L14)</f>
        <v>8790428759.8600006</v>
      </c>
      <c r="M11" s="25"/>
    </row>
    <row r="12" spans="2:13" x14ac:dyDescent="0.2">
      <c r="B12" s="26"/>
      <c r="C12" s="306" t="s">
        <v>9</v>
      </c>
      <c r="D12" s="306"/>
      <c r="E12" s="51">
        <v>779496432.34000003</v>
      </c>
      <c r="F12" s="51">
        <v>1249468999</v>
      </c>
      <c r="G12" s="60">
        <f>E12-F12</f>
        <v>-469972566.65999997</v>
      </c>
      <c r="H12" s="61">
        <f>G12/F12</f>
        <v>-0.37613783698206021</v>
      </c>
      <c r="I12" s="306" t="s">
        <v>10</v>
      </c>
      <c r="J12" s="306"/>
      <c r="K12" s="51">
        <v>4430148420.3400002</v>
      </c>
      <c r="L12" s="51">
        <v>6570168693.1599998</v>
      </c>
      <c r="M12" s="25"/>
    </row>
    <row r="13" spans="2:13" x14ac:dyDescent="0.2">
      <c r="B13" s="26"/>
      <c r="C13" s="306" t="s">
        <v>11</v>
      </c>
      <c r="D13" s="306"/>
      <c r="E13" s="51"/>
      <c r="F13" s="51"/>
      <c r="G13" s="21">
        <f t="shared" ref="G13:G17" si="0">E13-F13</f>
        <v>0</v>
      </c>
      <c r="H13" s="21"/>
      <c r="I13" s="306" t="s">
        <v>12</v>
      </c>
      <c r="J13" s="306"/>
      <c r="K13" s="51">
        <v>387138907.66000003</v>
      </c>
      <c r="L13" s="51">
        <v>561357932.25999999</v>
      </c>
      <c r="M13" s="25"/>
    </row>
    <row r="14" spans="2:13" x14ac:dyDescent="0.2">
      <c r="B14" s="26"/>
      <c r="C14" s="306" t="s">
        <v>13</v>
      </c>
      <c r="D14" s="306"/>
      <c r="E14" s="51"/>
      <c r="F14" s="51"/>
      <c r="G14" s="21">
        <f t="shared" si="0"/>
        <v>0</v>
      </c>
      <c r="H14" s="21"/>
      <c r="I14" s="306" t="s">
        <v>14</v>
      </c>
      <c r="J14" s="306"/>
      <c r="K14" s="51">
        <v>948918609.53999996</v>
      </c>
      <c r="L14" s="51">
        <v>1658902134.4400001</v>
      </c>
      <c r="M14" s="25"/>
    </row>
    <row r="15" spans="2:13" x14ac:dyDescent="0.2">
      <c r="B15" s="26"/>
      <c r="C15" s="306" t="s">
        <v>15</v>
      </c>
      <c r="D15" s="306"/>
      <c r="E15" s="51">
        <v>220234827.27000001</v>
      </c>
      <c r="F15" s="51">
        <v>391473906.66000003</v>
      </c>
      <c r="G15" s="21">
        <f t="shared" si="0"/>
        <v>-171239079.39000002</v>
      </c>
      <c r="H15" s="61">
        <f t="shared" ref="H15:H17" si="1">G15/F15</f>
        <v>-0.43742143850911447</v>
      </c>
      <c r="I15" s="28"/>
      <c r="J15" s="29"/>
      <c r="K15" s="30"/>
      <c r="L15" s="30"/>
      <c r="M15" s="25"/>
    </row>
    <row r="16" spans="2:13" x14ac:dyDescent="0.2">
      <c r="B16" s="26"/>
      <c r="C16" s="306" t="s">
        <v>16</v>
      </c>
      <c r="D16" s="306"/>
      <c r="E16" s="51">
        <v>9044942.7200000007</v>
      </c>
      <c r="F16" s="51">
        <v>30814740.109999999</v>
      </c>
      <c r="G16" s="21">
        <f t="shared" si="0"/>
        <v>-21769797.390000001</v>
      </c>
      <c r="H16" s="61">
        <f t="shared" si="1"/>
        <v>-0.70647350301472334</v>
      </c>
      <c r="I16" s="304" t="s">
        <v>17</v>
      </c>
      <c r="J16" s="304"/>
      <c r="K16" s="24">
        <f>SUM(K17:K25)</f>
        <v>30020193079.449997</v>
      </c>
      <c r="L16" s="24">
        <f>SUM(L17:L25)</f>
        <v>41712841399.580002</v>
      </c>
      <c r="M16" s="25"/>
    </row>
    <row r="17" spans="2:13" x14ac:dyDescent="0.2">
      <c r="B17" s="26"/>
      <c r="C17" s="306" t="s">
        <v>18</v>
      </c>
      <c r="D17" s="306"/>
      <c r="E17" s="51">
        <v>3632236.12</v>
      </c>
      <c r="F17" s="51">
        <v>10578897.49</v>
      </c>
      <c r="G17" s="21">
        <f t="shared" si="0"/>
        <v>-6946661.3700000001</v>
      </c>
      <c r="H17" s="61">
        <f t="shared" si="1"/>
        <v>-0.65665267827451079</v>
      </c>
      <c r="I17" s="306" t="s">
        <v>19</v>
      </c>
      <c r="J17" s="306"/>
      <c r="K17" s="51">
        <v>29772184118.169998</v>
      </c>
      <c r="L17" s="51">
        <v>41172751015.540001</v>
      </c>
      <c r="M17" s="25"/>
    </row>
    <row r="18" spans="2:13" x14ac:dyDescent="0.2">
      <c r="B18" s="26"/>
      <c r="C18" s="306" t="s">
        <v>20</v>
      </c>
      <c r="D18" s="306"/>
      <c r="E18" s="51"/>
      <c r="F18" s="51"/>
      <c r="G18" s="21"/>
      <c r="H18" s="21"/>
      <c r="I18" s="306" t="s">
        <v>21</v>
      </c>
      <c r="J18" s="306"/>
      <c r="K18" s="51">
        <v>41430121.100000001</v>
      </c>
      <c r="L18" s="51">
        <v>135184503.13</v>
      </c>
      <c r="M18" s="25"/>
    </row>
    <row r="19" spans="2:13" x14ac:dyDescent="0.2">
      <c r="B19" s="26"/>
      <c r="C19" s="306" t="s">
        <v>22</v>
      </c>
      <c r="D19" s="306"/>
      <c r="E19" s="51"/>
      <c r="F19" s="51"/>
      <c r="G19" s="21"/>
      <c r="H19" s="21"/>
      <c r="I19" s="306" t="s">
        <v>23</v>
      </c>
      <c r="J19" s="306"/>
      <c r="K19" s="51">
        <v>53586902.270000003</v>
      </c>
      <c r="L19" s="51">
        <v>169598128.16</v>
      </c>
      <c r="M19" s="25"/>
    </row>
    <row r="20" spans="2:13" x14ac:dyDescent="0.2">
      <c r="B20" s="26"/>
      <c r="C20" s="306"/>
      <c r="D20" s="306"/>
      <c r="E20" s="27"/>
      <c r="F20" s="27"/>
      <c r="G20" s="21"/>
      <c r="H20" s="21"/>
      <c r="I20" s="306" t="s">
        <v>24</v>
      </c>
      <c r="J20" s="306"/>
      <c r="K20" s="51">
        <v>152991937.91</v>
      </c>
      <c r="L20" s="51">
        <v>229207752.75</v>
      </c>
      <c r="M20" s="25"/>
    </row>
    <row r="21" spans="2:13" x14ac:dyDescent="0.2">
      <c r="B21" s="26"/>
      <c r="C21" s="306"/>
      <c r="D21" s="306"/>
      <c r="E21" s="27"/>
      <c r="F21" s="27"/>
      <c r="G21" s="21"/>
      <c r="H21" s="21"/>
      <c r="I21" s="306" t="s">
        <v>25</v>
      </c>
      <c r="J21" s="306"/>
      <c r="K21" s="51"/>
      <c r="L21" s="51"/>
      <c r="M21" s="25"/>
    </row>
    <row r="22" spans="2:13" x14ac:dyDescent="0.2">
      <c r="B22" s="23"/>
      <c r="C22" s="28"/>
      <c r="D22" s="29"/>
      <c r="E22" s="30"/>
      <c r="F22" s="30"/>
      <c r="G22" s="21"/>
      <c r="H22" s="21"/>
      <c r="I22" s="306" t="s">
        <v>26</v>
      </c>
      <c r="J22" s="306"/>
      <c r="K22" s="51"/>
      <c r="L22" s="51"/>
      <c r="M22" s="25"/>
    </row>
    <row r="23" spans="2:13" ht="15" customHeight="1" x14ac:dyDescent="0.2">
      <c r="B23" s="23"/>
      <c r="C23" s="305" t="s">
        <v>27</v>
      </c>
      <c r="D23" s="305"/>
      <c r="E23" s="24">
        <f>SUM(E25:E26)</f>
        <v>51267781141.449997</v>
      </c>
      <c r="F23" s="24">
        <f>SUM(F25:F26)</f>
        <v>64701732187.940002</v>
      </c>
      <c r="G23" s="21">
        <f t="shared" ref="G23" si="2">E23-F23</f>
        <v>-13433951046.490005</v>
      </c>
      <c r="H23" s="21">
        <f t="shared" ref="H23" si="3">G23/F23</f>
        <v>-0.20762892417575815</v>
      </c>
      <c r="I23" s="306" t="s">
        <v>28</v>
      </c>
      <c r="J23" s="306"/>
      <c r="K23" s="51"/>
      <c r="L23" s="51"/>
      <c r="M23" s="25"/>
    </row>
    <row r="24" spans="2:13" x14ac:dyDescent="0.2">
      <c r="B24" s="23"/>
      <c r="C24" s="305"/>
      <c r="D24" s="305"/>
      <c r="E24" s="24"/>
      <c r="F24" s="24"/>
      <c r="G24" s="21"/>
      <c r="H24" s="21"/>
      <c r="I24" s="306" t="s">
        <v>29</v>
      </c>
      <c r="J24" s="306"/>
      <c r="K24" s="51"/>
      <c r="L24" s="51">
        <v>6100000</v>
      </c>
      <c r="M24" s="25"/>
    </row>
    <row r="25" spans="2:13" ht="15" customHeight="1" x14ac:dyDescent="0.2">
      <c r="B25" s="26"/>
      <c r="C25" s="306" t="s">
        <v>30</v>
      </c>
      <c r="D25" s="306"/>
      <c r="E25" s="52">
        <v>51267781141.449997</v>
      </c>
      <c r="F25" s="52">
        <v>64701732187.940002</v>
      </c>
      <c r="G25" s="21">
        <f t="shared" ref="G25" si="4">E25-F25</f>
        <v>-13433951046.490005</v>
      </c>
      <c r="H25" s="21">
        <f t="shared" ref="H25" si="5">G25/F25</f>
        <v>-0.20762892417575815</v>
      </c>
      <c r="I25" s="306" t="s">
        <v>31</v>
      </c>
      <c r="J25" s="306"/>
      <c r="K25" s="51"/>
      <c r="L25" s="51"/>
      <c r="M25" s="25"/>
    </row>
    <row r="26" spans="2:13" ht="15" customHeight="1" x14ac:dyDescent="0.2">
      <c r="B26" s="26"/>
      <c r="C26" s="306" t="s">
        <v>32</v>
      </c>
      <c r="D26" s="306"/>
      <c r="E26" s="51"/>
      <c r="F26" s="51">
        <v>0</v>
      </c>
      <c r="G26" s="21"/>
      <c r="H26" s="21"/>
      <c r="M26" s="25"/>
    </row>
    <row r="27" spans="2:13" x14ac:dyDescent="0.2">
      <c r="B27" s="23"/>
      <c r="C27" s="28"/>
      <c r="D27" s="29"/>
      <c r="E27" s="30"/>
      <c r="F27" s="30"/>
      <c r="M27" s="25"/>
    </row>
    <row r="28" spans="2:13" x14ac:dyDescent="0.2">
      <c r="B28" s="26"/>
      <c r="C28" s="305" t="s">
        <v>33</v>
      </c>
      <c r="D28" s="305"/>
      <c r="E28" s="24">
        <f>SUM(E29:E34)</f>
        <v>4982393.88</v>
      </c>
      <c r="F28" s="24">
        <f>SUM(F29:F34)</f>
        <v>7091631</v>
      </c>
      <c r="I28" s="305" t="s">
        <v>30</v>
      </c>
      <c r="J28" s="305"/>
      <c r="K28" s="24">
        <f>SUM(K29:K31)</f>
        <v>12580623126.48</v>
      </c>
      <c r="L28" s="24">
        <f>SUM(L29:L31)</f>
        <v>13850429000</v>
      </c>
      <c r="M28" s="25"/>
    </row>
    <row r="29" spans="2:13" x14ac:dyDescent="0.2">
      <c r="B29" s="26"/>
      <c r="C29" s="306" t="s">
        <v>34</v>
      </c>
      <c r="D29" s="306"/>
      <c r="E29" s="51"/>
      <c r="F29" s="51"/>
      <c r="G29" s="21"/>
      <c r="H29" s="21"/>
      <c r="I29" s="306" t="s">
        <v>35</v>
      </c>
      <c r="J29" s="306"/>
      <c r="K29" s="51">
        <v>3846546430.3499999</v>
      </c>
      <c r="L29" s="51">
        <v>5208489741.6999998</v>
      </c>
      <c r="M29" s="25"/>
    </row>
    <row r="30" spans="2:13" ht="15" customHeight="1" x14ac:dyDescent="0.2">
      <c r="B30" s="26"/>
      <c r="C30" s="306" t="s">
        <v>36</v>
      </c>
      <c r="D30" s="306"/>
      <c r="E30" s="51"/>
      <c r="F30" s="51"/>
      <c r="G30" s="21"/>
      <c r="H30" s="21"/>
      <c r="I30" s="306" t="s">
        <v>37</v>
      </c>
      <c r="J30" s="306"/>
      <c r="K30" s="51">
        <v>8628708068.8299999</v>
      </c>
      <c r="L30" s="51">
        <v>8477956884</v>
      </c>
      <c r="M30" s="25"/>
    </row>
    <row r="31" spans="2:13" x14ac:dyDescent="0.2">
      <c r="B31" s="26"/>
      <c r="C31" s="306" t="s">
        <v>38</v>
      </c>
      <c r="D31" s="306"/>
      <c r="E31" s="51"/>
      <c r="F31" s="51"/>
      <c r="G31" s="21"/>
      <c r="H31" s="21"/>
      <c r="I31" s="306" t="s">
        <v>39</v>
      </c>
      <c r="J31" s="306"/>
      <c r="K31" s="51">
        <v>105368627.3</v>
      </c>
      <c r="L31" s="51">
        <v>163982374.30000001</v>
      </c>
      <c r="M31" s="25"/>
    </row>
    <row r="32" spans="2:13" x14ac:dyDescent="0.2">
      <c r="B32" s="26"/>
      <c r="C32" s="306"/>
      <c r="D32" s="306"/>
      <c r="E32" s="51"/>
      <c r="F32" s="51"/>
      <c r="G32" s="21"/>
      <c r="H32" s="21"/>
      <c r="M32" s="25"/>
    </row>
    <row r="33" spans="2:13" x14ac:dyDescent="0.2">
      <c r="B33" s="26"/>
      <c r="C33" s="306" t="s">
        <v>40</v>
      </c>
      <c r="D33" s="306"/>
      <c r="E33" s="51"/>
      <c r="F33" s="51"/>
      <c r="G33" s="21"/>
      <c r="H33" s="21"/>
      <c r="I33" s="305" t="s">
        <v>41</v>
      </c>
      <c r="J33" s="305"/>
      <c r="K33" s="31">
        <f>SUM(K35:K39)</f>
        <v>121096308.95999999</v>
      </c>
      <c r="L33" s="31">
        <f>SUM(L35:L39)</f>
        <v>192884290.25999999</v>
      </c>
      <c r="M33" s="25"/>
    </row>
    <row r="34" spans="2:13" x14ac:dyDescent="0.2">
      <c r="B34" s="26"/>
      <c r="C34" s="306" t="s">
        <v>42</v>
      </c>
      <c r="D34" s="306"/>
      <c r="E34" s="51">
        <v>4982393.88</v>
      </c>
      <c r="F34" s="51">
        <v>7091631</v>
      </c>
      <c r="G34" s="21">
        <f t="shared" ref="G34" si="6">E34-F34</f>
        <v>-2109237.12</v>
      </c>
      <c r="H34" s="21">
        <f t="shared" ref="H34" si="7">G34/F34</f>
        <v>-0.29742623664429241</v>
      </c>
      <c r="I34" s="305"/>
      <c r="J34" s="305"/>
      <c r="K34" s="31"/>
      <c r="L34" s="31"/>
      <c r="M34" s="25"/>
    </row>
    <row r="35" spans="2:13" x14ac:dyDescent="0.2">
      <c r="B35" s="26"/>
      <c r="C35" s="28"/>
      <c r="D35" s="32"/>
      <c r="E35" s="20"/>
      <c r="G35" s="21"/>
      <c r="H35" s="21"/>
      <c r="I35" s="306" t="s">
        <v>43</v>
      </c>
      <c r="J35" s="306"/>
      <c r="K35" s="51">
        <v>121096308.95999999</v>
      </c>
      <c r="L35" s="51">
        <v>191985485.13999999</v>
      </c>
      <c r="M35" s="25"/>
    </row>
    <row r="36" spans="2:13" x14ac:dyDescent="0.2">
      <c r="B36" s="23"/>
      <c r="C36" s="28"/>
      <c r="D36" s="32"/>
      <c r="E36" s="20"/>
      <c r="F36" s="20"/>
      <c r="G36" s="21"/>
      <c r="H36" s="21"/>
      <c r="I36" s="306" t="s">
        <v>44</v>
      </c>
      <c r="J36" s="306"/>
      <c r="K36" s="51"/>
      <c r="L36" s="51"/>
      <c r="M36" s="25"/>
    </row>
    <row r="37" spans="2:13" ht="15" customHeight="1" x14ac:dyDescent="0.2">
      <c r="B37" s="33"/>
      <c r="C37" s="307" t="s">
        <v>45</v>
      </c>
      <c r="D37" s="307"/>
      <c r="E37" s="34">
        <f>E11+E23+E28</f>
        <v>52285171973.779991</v>
      </c>
      <c r="F37" s="34">
        <f>F11+F23+F28</f>
        <v>66391160362.200005</v>
      </c>
      <c r="G37" s="35"/>
      <c r="H37" s="35"/>
      <c r="I37" s="306" t="s">
        <v>46</v>
      </c>
      <c r="J37" s="306"/>
      <c r="K37" s="51"/>
      <c r="L37" s="51">
        <v>898805.12</v>
      </c>
      <c r="M37" s="25"/>
    </row>
    <row r="38" spans="2:13" x14ac:dyDescent="0.2">
      <c r="B38" s="23"/>
      <c r="C38" s="307"/>
      <c r="D38" s="307"/>
      <c r="E38" s="20"/>
      <c r="F38" s="20"/>
      <c r="G38" s="21"/>
      <c r="H38" s="21"/>
      <c r="I38" s="306" t="s">
        <v>47</v>
      </c>
      <c r="J38" s="306"/>
      <c r="K38" s="51"/>
      <c r="L38" s="51"/>
      <c r="M38" s="25"/>
    </row>
    <row r="39" spans="2:13" ht="15" customHeight="1" x14ac:dyDescent="0.2">
      <c r="B39" s="36"/>
      <c r="C39" s="21"/>
      <c r="D39" s="21"/>
      <c r="E39" s="21"/>
      <c r="F39" s="21"/>
      <c r="G39" s="21"/>
      <c r="H39" s="21"/>
      <c r="I39" s="306" t="s">
        <v>48</v>
      </c>
      <c r="J39" s="306"/>
      <c r="K39" s="51"/>
      <c r="L39" s="51"/>
      <c r="M39" s="25"/>
    </row>
    <row r="40" spans="2:13" x14ac:dyDescent="0.2">
      <c r="B40" s="36"/>
      <c r="C40" s="21"/>
      <c r="D40" s="21"/>
      <c r="E40" s="61"/>
      <c r="F40" s="61"/>
      <c r="G40" s="21"/>
      <c r="H40" s="21"/>
      <c r="I40" s="28"/>
      <c r="J40" s="29"/>
      <c r="K40" s="30"/>
      <c r="L40" s="30"/>
      <c r="M40" s="25"/>
    </row>
    <row r="41" spans="2:13" x14ac:dyDescent="0.2">
      <c r="B41" s="36"/>
      <c r="C41" s="21"/>
      <c r="D41" s="21"/>
      <c r="E41" s="21"/>
      <c r="F41" s="21"/>
      <c r="G41" s="21"/>
      <c r="H41" s="21"/>
      <c r="I41" s="305" t="s">
        <v>49</v>
      </c>
      <c r="J41" s="305"/>
      <c r="K41" s="31">
        <f>SUM(K42:K49)</f>
        <v>165833547.30000001</v>
      </c>
      <c r="L41" s="31">
        <f>SUM(L42:L49)</f>
        <v>133573937.43000001</v>
      </c>
      <c r="M41" s="25"/>
    </row>
    <row r="42" spans="2:13" x14ac:dyDescent="0.2">
      <c r="B42" s="36"/>
      <c r="C42" s="21"/>
      <c r="D42" s="21"/>
      <c r="E42" s="21"/>
      <c r="F42" s="21"/>
      <c r="G42" s="21"/>
      <c r="H42" s="21"/>
      <c r="I42" s="306" t="s">
        <v>50</v>
      </c>
      <c r="J42" s="306"/>
      <c r="K42" s="51"/>
      <c r="L42" s="51"/>
      <c r="M42" s="25"/>
    </row>
    <row r="43" spans="2:13" x14ac:dyDescent="0.2">
      <c r="B43" s="36"/>
      <c r="C43" s="21"/>
      <c r="D43" s="21"/>
      <c r="E43" s="21"/>
      <c r="F43" s="21"/>
      <c r="G43" s="21"/>
      <c r="H43" s="21"/>
      <c r="I43" s="306"/>
      <c r="J43" s="306"/>
      <c r="K43" s="51"/>
      <c r="L43" s="51"/>
      <c r="M43" s="25"/>
    </row>
    <row r="44" spans="2:13" x14ac:dyDescent="0.2">
      <c r="B44" s="36"/>
      <c r="C44" s="21"/>
      <c r="D44" s="21"/>
      <c r="E44" s="21"/>
      <c r="F44" s="21"/>
      <c r="G44" s="21"/>
      <c r="H44" s="21"/>
      <c r="I44" s="306" t="s">
        <v>51</v>
      </c>
      <c r="J44" s="306"/>
      <c r="K44" s="51">
        <v>0</v>
      </c>
      <c r="L44" s="51"/>
      <c r="M44" s="25"/>
    </row>
    <row r="45" spans="2:13" ht="15" customHeight="1" x14ac:dyDescent="0.2">
      <c r="B45" s="36"/>
      <c r="C45" s="21"/>
      <c r="D45" s="21"/>
      <c r="E45" s="21"/>
      <c r="F45" s="21"/>
      <c r="G45" s="21"/>
      <c r="H45" s="21"/>
      <c r="I45" s="306" t="s">
        <v>52</v>
      </c>
      <c r="J45" s="306"/>
      <c r="K45" s="51"/>
      <c r="L45" s="51"/>
      <c r="M45" s="25"/>
    </row>
    <row r="46" spans="2:13" ht="15" customHeight="1" x14ac:dyDescent="0.2">
      <c r="B46" s="36"/>
      <c r="C46" s="21"/>
      <c r="D46" s="21"/>
      <c r="E46" s="21"/>
      <c r="F46" s="21"/>
      <c r="G46" s="21"/>
      <c r="H46" s="21"/>
      <c r="I46" s="306" t="s">
        <v>53</v>
      </c>
      <c r="J46" s="306"/>
      <c r="K46" s="51"/>
      <c r="L46" s="51"/>
      <c r="M46" s="25"/>
    </row>
    <row r="47" spans="2:13" ht="15" customHeight="1" x14ac:dyDescent="0.2">
      <c r="B47" s="36"/>
      <c r="C47" s="21"/>
      <c r="D47" s="21"/>
      <c r="E47" s="21"/>
      <c r="F47" s="21"/>
      <c r="G47" s="21"/>
      <c r="H47" s="21"/>
      <c r="I47" s="306"/>
      <c r="J47" s="306"/>
      <c r="K47" s="51"/>
      <c r="L47" s="51"/>
      <c r="M47" s="25"/>
    </row>
    <row r="48" spans="2:13" x14ac:dyDescent="0.2">
      <c r="B48" s="36"/>
      <c r="C48" s="21"/>
      <c r="D48" s="21"/>
      <c r="E48" s="21"/>
      <c r="F48" s="21"/>
      <c r="G48" s="21"/>
      <c r="H48" s="21"/>
      <c r="I48" s="306" t="s">
        <v>54</v>
      </c>
      <c r="J48" s="306"/>
      <c r="K48" s="51"/>
      <c r="L48" s="51"/>
      <c r="M48" s="25"/>
    </row>
    <row r="49" spans="2:14" x14ac:dyDescent="0.2">
      <c r="B49" s="36"/>
      <c r="C49" s="21"/>
      <c r="D49" s="21"/>
      <c r="E49" s="21"/>
      <c r="F49" s="21"/>
      <c r="G49" s="21"/>
      <c r="H49" s="21"/>
      <c r="I49" s="306" t="s">
        <v>55</v>
      </c>
      <c r="J49" s="306"/>
      <c r="K49" s="51">
        <v>165833547.30000001</v>
      </c>
      <c r="L49" s="51">
        <v>133573937.43000001</v>
      </c>
      <c r="M49" s="25"/>
    </row>
    <row r="50" spans="2:14" ht="15" customHeight="1" x14ac:dyDescent="0.2">
      <c r="B50" s="36"/>
      <c r="C50" s="21"/>
      <c r="D50" s="21"/>
      <c r="E50" s="21"/>
      <c r="F50" s="21"/>
      <c r="G50" s="21"/>
      <c r="H50" s="21"/>
      <c r="I50" s="28"/>
      <c r="J50" s="29"/>
      <c r="K50" s="30"/>
      <c r="L50" s="30"/>
      <c r="M50" s="25"/>
    </row>
    <row r="51" spans="2:14" ht="15" customHeight="1" x14ac:dyDescent="0.2">
      <c r="B51" s="36"/>
      <c r="C51" s="21"/>
      <c r="D51" s="21"/>
      <c r="E51" s="21"/>
      <c r="F51" s="21"/>
      <c r="G51" s="21"/>
      <c r="H51" s="21"/>
      <c r="I51" s="37" t="s">
        <v>56</v>
      </c>
      <c r="J51" s="37"/>
      <c r="K51" s="31">
        <f>K52</f>
        <v>0</v>
      </c>
      <c r="L51" s="31">
        <f>L52</f>
        <v>0</v>
      </c>
      <c r="M51" s="25"/>
    </row>
    <row r="52" spans="2:14" x14ac:dyDescent="0.2">
      <c r="B52" s="36"/>
      <c r="C52" s="21"/>
      <c r="D52" s="21"/>
      <c r="E52" s="21"/>
      <c r="F52" s="21"/>
      <c r="G52" s="21"/>
      <c r="H52" s="21"/>
      <c r="I52" s="306" t="s">
        <v>57</v>
      </c>
      <c r="J52" s="306"/>
      <c r="K52" s="27">
        <v>0</v>
      </c>
      <c r="L52" s="27">
        <v>0</v>
      </c>
      <c r="M52" s="25"/>
    </row>
    <row r="53" spans="2:14" x14ac:dyDescent="0.2">
      <c r="B53" s="36"/>
      <c r="C53" s="21"/>
      <c r="D53" s="21"/>
      <c r="E53" s="21"/>
      <c r="F53" s="21"/>
      <c r="G53" s="21"/>
      <c r="H53" s="21"/>
      <c r="I53" s="28"/>
      <c r="J53" s="29"/>
      <c r="K53" s="30"/>
      <c r="L53" s="30"/>
      <c r="M53" s="25"/>
    </row>
    <row r="54" spans="2:14" x14ac:dyDescent="0.2">
      <c r="B54" s="36"/>
      <c r="C54" s="21"/>
      <c r="D54" s="21"/>
      <c r="E54" s="21"/>
      <c r="F54" s="21"/>
      <c r="G54" s="21"/>
      <c r="H54" s="21"/>
      <c r="I54" s="307" t="s">
        <v>58</v>
      </c>
      <c r="J54" s="307"/>
      <c r="K54" s="38">
        <f>K11+K16+K28+K33+K41+K51</f>
        <v>48653951999.730003</v>
      </c>
      <c r="L54" s="38">
        <f>L11+L16+L28+L33+L41+L51</f>
        <v>64680157387.130005</v>
      </c>
      <c r="M54" s="25"/>
      <c r="N54" s="63"/>
    </row>
    <row r="55" spans="2:14" ht="15" customHeight="1" x14ac:dyDescent="0.2">
      <c r="B55" s="36"/>
      <c r="C55" s="21"/>
      <c r="D55" s="21"/>
      <c r="E55" s="21"/>
      <c r="F55" s="21"/>
      <c r="G55" s="21"/>
      <c r="H55" s="21"/>
      <c r="I55" s="39"/>
      <c r="J55" s="39"/>
      <c r="K55" s="30"/>
      <c r="L55" s="30"/>
      <c r="M55" s="25"/>
    </row>
    <row r="56" spans="2:14" x14ac:dyDescent="0.2">
      <c r="B56" s="36"/>
      <c r="C56" s="21"/>
      <c r="D56" s="21"/>
      <c r="E56" s="21"/>
      <c r="F56" s="21"/>
      <c r="G56" s="21"/>
      <c r="H56" s="21"/>
      <c r="I56" s="310" t="s">
        <v>59</v>
      </c>
      <c r="J56" s="310"/>
      <c r="K56" s="38">
        <f>E37-K54</f>
        <v>3631219974.0499878</v>
      </c>
      <c r="L56" s="66">
        <f>F37-L54</f>
        <v>1711002975.0699997</v>
      </c>
      <c r="M56" s="25"/>
    </row>
    <row r="57" spans="2:14" x14ac:dyDescent="0.2">
      <c r="B57" s="36"/>
      <c r="C57" s="21"/>
      <c r="D57" s="21"/>
      <c r="E57" s="21"/>
      <c r="F57" s="21"/>
      <c r="G57" s="21"/>
      <c r="H57" s="21"/>
      <c r="M57" s="40"/>
    </row>
    <row r="58" spans="2:14" x14ac:dyDescent="0.2">
      <c r="B58" s="36"/>
      <c r="C58" s="21"/>
      <c r="D58" s="21"/>
      <c r="E58" s="21"/>
      <c r="F58" s="21"/>
      <c r="G58" s="21"/>
      <c r="H58" s="21"/>
      <c r="M58" s="40"/>
    </row>
    <row r="59" spans="2:14" x14ac:dyDescent="0.2">
      <c r="B59" s="36"/>
      <c r="C59" s="21"/>
      <c r="D59" s="21"/>
      <c r="E59" s="21"/>
      <c r="F59" s="21"/>
      <c r="G59" s="21"/>
      <c r="H59" s="21"/>
      <c r="M59" s="40"/>
    </row>
    <row r="60" spans="2:14" x14ac:dyDescent="0.2">
      <c r="B60" s="41"/>
      <c r="C60" s="42"/>
      <c r="D60" s="42"/>
      <c r="E60" s="42"/>
      <c r="F60" s="42"/>
      <c r="G60" s="42"/>
      <c r="H60" s="42"/>
      <c r="I60" s="43"/>
      <c r="J60" s="43"/>
      <c r="K60" s="42"/>
      <c r="L60" s="42"/>
      <c r="M60" s="44"/>
    </row>
    <row r="61" spans="2:14" x14ac:dyDescent="0.2">
      <c r="B61" s="4"/>
      <c r="C61" s="4"/>
      <c r="D61" s="4"/>
      <c r="E61" s="4"/>
      <c r="F61" s="4"/>
      <c r="G61" s="4"/>
      <c r="H61" s="4"/>
      <c r="I61" s="6"/>
      <c r="J61" s="6"/>
      <c r="K61" s="4"/>
      <c r="L61" s="4"/>
      <c r="M61" s="4"/>
    </row>
    <row r="62" spans="2:14" x14ac:dyDescent="0.2">
      <c r="C62" s="308" t="s">
        <v>60</v>
      </c>
      <c r="D62" s="308"/>
      <c r="E62" s="308"/>
      <c r="F62" s="308"/>
      <c r="G62" s="308"/>
      <c r="H62" s="308"/>
      <c r="I62" s="308"/>
      <c r="J62" s="308"/>
      <c r="K62" s="308"/>
      <c r="L62" s="308"/>
    </row>
    <row r="63" spans="2:14" x14ac:dyDescent="0.2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2:14" ht="15" customHeight="1" x14ac:dyDescent="0.2">
      <c r="L64" s="48"/>
    </row>
    <row r="65" spans="3:12" x14ac:dyDescent="0.2">
      <c r="C65" s="49"/>
      <c r="D65" s="57"/>
      <c r="E65" s="57"/>
      <c r="I65" s="57"/>
      <c r="J65" s="57"/>
      <c r="K65" s="57"/>
      <c r="L65" s="48"/>
    </row>
    <row r="66" spans="3:12" x14ac:dyDescent="0.2">
      <c r="D66" s="309" t="s">
        <v>64</v>
      </c>
      <c r="E66" s="309"/>
      <c r="F66" s="54"/>
      <c r="G66" s="54"/>
      <c r="H66" s="54"/>
      <c r="I66" s="309" t="s">
        <v>65</v>
      </c>
      <c r="J66" s="309"/>
      <c r="K66" s="309"/>
    </row>
    <row r="67" spans="3:12" x14ac:dyDescent="0.2">
      <c r="D67" s="299" t="s">
        <v>62</v>
      </c>
      <c r="E67" s="299"/>
      <c r="F67" s="55"/>
      <c r="G67" s="55"/>
      <c r="H67" s="55"/>
      <c r="I67" s="299" t="s">
        <v>61</v>
      </c>
      <c r="J67" s="299"/>
      <c r="K67" s="299"/>
    </row>
    <row r="68" spans="3:12" x14ac:dyDescent="0.2">
      <c r="D68" s="56"/>
      <c r="E68" s="54"/>
      <c r="F68" s="54"/>
      <c r="G68" s="54"/>
      <c r="H68" s="54"/>
      <c r="I68" s="54"/>
      <c r="J68" s="54"/>
      <c r="K68" s="54"/>
    </row>
    <row r="69" spans="3:12" x14ac:dyDescent="0.2">
      <c r="D69" s="50"/>
    </row>
  </sheetData>
  <mergeCells count="69">
    <mergeCell ref="C62:L62"/>
    <mergeCell ref="D66:E66"/>
    <mergeCell ref="I66:K66"/>
    <mergeCell ref="I48:J48"/>
    <mergeCell ref="I49:J49"/>
    <mergeCell ref="I52:J52"/>
    <mergeCell ref="I54:J54"/>
    <mergeCell ref="I56:J56"/>
    <mergeCell ref="I46:J47"/>
    <mergeCell ref="I35:J35"/>
    <mergeCell ref="I36:J36"/>
    <mergeCell ref="C37:D37"/>
    <mergeCell ref="I37:J37"/>
    <mergeCell ref="C38:D38"/>
    <mergeCell ref="I38:J38"/>
    <mergeCell ref="I39:J39"/>
    <mergeCell ref="I41:J41"/>
    <mergeCell ref="I42:J43"/>
    <mergeCell ref="I44:J44"/>
    <mergeCell ref="I45:J45"/>
    <mergeCell ref="C30:D30"/>
    <mergeCell ref="I30:J30"/>
    <mergeCell ref="C31:D32"/>
    <mergeCell ref="I31:J31"/>
    <mergeCell ref="C33:D33"/>
    <mergeCell ref="I33:J34"/>
    <mergeCell ref="C34:D34"/>
    <mergeCell ref="C29:D29"/>
    <mergeCell ref="I29:J29"/>
    <mergeCell ref="C19:D21"/>
    <mergeCell ref="I19:J19"/>
    <mergeCell ref="I20:J20"/>
    <mergeCell ref="I21:J21"/>
    <mergeCell ref="I22:J22"/>
    <mergeCell ref="C23:D24"/>
    <mergeCell ref="I23:J23"/>
    <mergeCell ref="I24:J24"/>
    <mergeCell ref="C25:D25"/>
    <mergeCell ref="I25:J25"/>
    <mergeCell ref="C26:D26"/>
    <mergeCell ref="C28:D28"/>
    <mergeCell ref="I28:J28"/>
    <mergeCell ref="C15:D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D67:E67"/>
    <mergeCell ref="I67:K67"/>
    <mergeCell ref="D1:K1"/>
    <mergeCell ref="D2:K2"/>
    <mergeCell ref="D3:K3"/>
    <mergeCell ref="D5:L5"/>
    <mergeCell ref="C7:D7"/>
    <mergeCell ref="I7:J7"/>
    <mergeCell ref="C8:D8"/>
    <mergeCell ref="I8:J8"/>
    <mergeCell ref="C10:D10"/>
    <mergeCell ref="I10:J10"/>
    <mergeCell ref="C11:D11"/>
    <mergeCell ref="I11:J11"/>
    <mergeCell ref="C18:D18"/>
    <mergeCell ref="I18:J18"/>
  </mergeCells>
  <phoneticPr fontId="38" type="noConversion"/>
  <pageMargins left="0.31" right="0.31" top="0.35" bottom="0.16" header="0.31" footer="0.31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workbookViewId="0">
      <selection activeCell="F77" sqref="F77:I77"/>
    </sheetView>
  </sheetViews>
  <sheetFormatPr baseColWidth="10" defaultRowHeight="15" x14ac:dyDescent="0.2"/>
  <cols>
    <col min="1" max="1" width="2.6640625" customWidth="1"/>
    <col min="2" max="3" width="21.83203125" customWidth="1"/>
    <col min="4" max="5" width="14.83203125" customWidth="1"/>
    <col min="7" max="8" width="21.83203125" customWidth="1"/>
    <col min="9" max="10" width="15.1640625" customWidth="1"/>
    <col min="11" max="11" width="2.5" customWidth="1"/>
    <col min="12" max="12" width="16.1640625" bestFit="1" customWidth="1"/>
    <col min="13" max="13" width="16.83203125" bestFit="1" customWidth="1"/>
    <col min="14" max="14" width="15.33203125" bestFit="1" customWidth="1"/>
  </cols>
  <sheetData>
    <row r="1" spans="1:11" x14ac:dyDescent="0.2">
      <c r="A1" s="70"/>
      <c r="B1" s="71"/>
      <c r="C1" s="319" t="s">
        <v>68</v>
      </c>
      <c r="D1" s="319"/>
      <c r="E1" s="319"/>
      <c r="F1" s="319"/>
      <c r="G1" s="319"/>
      <c r="H1" s="319"/>
      <c r="I1" s="319"/>
      <c r="J1" s="71"/>
      <c r="K1" s="71"/>
    </row>
    <row r="2" spans="1:11" x14ac:dyDescent="0.2">
      <c r="A2" s="70"/>
      <c r="B2" s="71"/>
      <c r="C2" s="319" t="s">
        <v>69</v>
      </c>
      <c r="D2" s="319"/>
      <c r="E2" s="319"/>
      <c r="F2" s="319"/>
      <c r="G2" s="319"/>
      <c r="H2" s="319"/>
      <c r="I2" s="319"/>
      <c r="J2" s="71"/>
      <c r="K2" s="71"/>
    </row>
    <row r="3" spans="1:11" x14ac:dyDescent="0.2">
      <c r="A3" s="70"/>
      <c r="B3" s="72"/>
      <c r="C3" s="320" t="s">
        <v>1</v>
      </c>
      <c r="D3" s="320"/>
      <c r="E3" s="320"/>
      <c r="F3" s="320"/>
      <c r="G3" s="320"/>
      <c r="H3" s="320"/>
      <c r="I3" s="320"/>
      <c r="J3" s="72"/>
      <c r="K3" s="72"/>
    </row>
    <row r="4" spans="1:11" x14ac:dyDescent="0.2">
      <c r="A4" s="73"/>
      <c r="B4" s="74" t="s">
        <v>2</v>
      </c>
      <c r="C4" s="301" t="s">
        <v>3</v>
      </c>
      <c r="D4" s="301"/>
      <c r="E4" s="301"/>
      <c r="F4" s="301"/>
      <c r="G4" s="301"/>
      <c r="H4" s="301"/>
      <c r="I4" s="301"/>
      <c r="J4" s="75"/>
      <c r="K4" s="76"/>
    </row>
    <row r="5" spans="1:11" x14ac:dyDescent="0.2">
      <c r="A5" s="72"/>
      <c r="B5" s="72"/>
      <c r="C5" s="72"/>
      <c r="D5" s="72"/>
      <c r="E5" s="72"/>
      <c r="F5" s="77"/>
      <c r="G5" s="72"/>
      <c r="H5" s="72"/>
      <c r="I5" s="72"/>
      <c r="J5" s="72"/>
      <c r="K5" s="70"/>
    </row>
    <row r="6" spans="1:11" x14ac:dyDescent="0.2">
      <c r="A6" s="321"/>
      <c r="B6" s="323" t="s">
        <v>70</v>
      </c>
      <c r="C6" s="323"/>
      <c r="D6" s="78" t="s">
        <v>67</v>
      </c>
      <c r="E6" s="79" t="s">
        <v>63</v>
      </c>
      <c r="F6" s="325"/>
      <c r="G6" s="323" t="s">
        <v>70</v>
      </c>
      <c r="H6" s="323"/>
      <c r="I6" s="78" t="s">
        <v>67</v>
      </c>
      <c r="J6" s="79" t="s">
        <v>63</v>
      </c>
      <c r="K6" s="80"/>
    </row>
    <row r="7" spans="1:11" x14ac:dyDescent="0.2">
      <c r="A7" s="322"/>
      <c r="B7" s="324"/>
      <c r="C7" s="324"/>
      <c r="D7" s="81">
        <v>2020</v>
      </c>
      <c r="E7" s="81">
        <v>2019</v>
      </c>
      <c r="F7" s="326"/>
      <c r="G7" s="324"/>
      <c r="H7" s="324"/>
      <c r="I7" s="81">
        <v>2020</v>
      </c>
      <c r="J7" s="81">
        <v>2019</v>
      </c>
      <c r="K7" s="82"/>
    </row>
    <row r="8" spans="1:11" x14ac:dyDescent="0.2">
      <c r="A8" s="83"/>
      <c r="B8" s="72"/>
      <c r="C8" s="72"/>
      <c r="D8" s="72"/>
      <c r="E8" s="72"/>
      <c r="F8" s="77"/>
      <c r="G8" s="72"/>
      <c r="H8" s="72"/>
      <c r="I8" s="72"/>
      <c r="J8" s="72"/>
      <c r="K8" s="84"/>
    </row>
    <row r="9" spans="1:11" x14ac:dyDescent="0.2">
      <c r="A9" s="85"/>
      <c r="B9" s="318" t="s">
        <v>71</v>
      </c>
      <c r="C9" s="318"/>
      <c r="D9" s="86"/>
      <c r="E9" s="87"/>
      <c r="F9" s="88"/>
      <c r="G9" s="318" t="s">
        <v>72</v>
      </c>
      <c r="H9" s="318"/>
      <c r="I9" s="89"/>
      <c r="J9" s="89"/>
      <c r="K9" s="84"/>
    </row>
    <row r="10" spans="1:11" x14ac:dyDescent="0.2">
      <c r="A10" s="85"/>
      <c r="B10" s="90"/>
      <c r="C10" s="89"/>
      <c r="D10" s="91"/>
      <c r="E10" s="91"/>
      <c r="F10" s="88"/>
      <c r="G10" s="90"/>
      <c r="H10" s="89"/>
      <c r="I10" s="92"/>
      <c r="J10" s="92"/>
      <c r="K10" s="84"/>
    </row>
    <row r="11" spans="1:11" x14ac:dyDescent="0.2">
      <c r="A11" s="85"/>
      <c r="B11" s="315" t="s">
        <v>73</v>
      </c>
      <c r="C11" s="315"/>
      <c r="D11" s="91"/>
      <c r="E11" s="91"/>
      <c r="F11" s="88"/>
      <c r="G11" s="315" t="s">
        <v>74</v>
      </c>
      <c r="H11" s="315"/>
      <c r="I11" s="91"/>
      <c r="J11" s="91"/>
      <c r="K11" s="84"/>
    </row>
    <row r="12" spans="1:11" x14ac:dyDescent="0.2">
      <c r="A12" s="85"/>
      <c r="B12" s="93"/>
      <c r="C12" s="94"/>
      <c r="D12" s="91"/>
      <c r="E12" s="91"/>
      <c r="F12" s="88"/>
      <c r="G12" s="93"/>
      <c r="H12" s="94"/>
      <c r="I12" s="91"/>
      <c r="J12" s="91"/>
      <c r="K12" s="84"/>
    </row>
    <row r="13" spans="1:11" x14ac:dyDescent="0.2">
      <c r="A13" s="85"/>
      <c r="B13" s="317" t="s">
        <v>75</v>
      </c>
      <c r="C13" s="317"/>
      <c r="D13" s="52">
        <v>6042853248.8999996</v>
      </c>
      <c r="E13" s="52">
        <v>6984967028.3599997</v>
      </c>
      <c r="F13" s="88"/>
      <c r="G13" s="317" t="s">
        <v>76</v>
      </c>
      <c r="H13" s="317"/>
      <c r="I13" s="52">
        <v>3740326675.8800001</v>
      </c>
      <c r="J13" s="52">
        <v>7762336983.25</v>
      </c>
      <c r="K13" s="84"/>
    </row>
    <row r="14" spans="1:11" x14ac:dyDescent="0.2">
      <c r="A14" s="85"/>
      <c r="B14" s="317" t="s">
        <v>77</v>
      </c>
      <c r="C14" s="317"/>
      <c r="D14" s="52">
        <v>5042975740.9099998</v>
      </c>
      <c r="E14" s="52">
        <v>4321451882.4899998</v>
      </c>
      <c r="F14" s="88"/>
      <c r="G14" s="317" t="s">
        <v>78</v>
      </c>
      <c r="H14" s="317"/>
      <c r="I14" s="52">
        <v>196041325.31</v>
      </c>
      <c r="J14" s="52">
        <v>1816765.35</v>
      </c>
      <c r="K14" s="84"/>
    </row>
    <row r="15" spans="1:11" x14ac:dyDescent="0.2">
      <c r="A15" s="85"/>
      <c r="B15" s="317" t="s">
        <v>79</v>
      </c>
      <c r="C15" s="317"/>
      <c r="D15" s="52"/>
      <c r="E15" s="52"/>
      <c r="F15" s="88"/>
      <c r="G15" s="317" t="s">
        <v>80</v>
      </c>
      <c r="H15" s="317"/>
      <c r="I15" s="52">
        <v>45057530.399999999</v>
      </c>
      <c r="J15" s="52">
        <v>0</v>
      </c>
      <c r="K15" s="84"/>
    </row>
    <row r="16" spans="1:11" x14ac:dyDescent="0.2">
      <c r="A16" s="85"/>
      <c r="B16" s="317" t="s">
        <v>81</v>
      </c>
      <c r="C16" s="317"/>
      <c r="D16" s="52"/>
      <c r="E16" s="52"/>
      <c r="F16" s="88"/>
      <c r="G16" s="317" t="s">
        <v>82</v>
      </c>
      <c r="H16" s="317"/>
      <c r="I16" s="52"/>
      <c r="J16" s="52"/>
      <c r="K16" s="84"/>
    </row>
    <row r="17" spans="1:13" x14ac:dyDescent="0.2">
      <c r="A17" s="85"/>
      <c r="B17" s="317" t="s">
        <v>83</v>
      </c>
      <c r="C17" s="317"/>
      <c r="D17" s="52"/>
      <c r="E17" s="52"/>
      <c r="F17" s="88"/>
      <c r="G17" s="317" t="s">
        <v>84</v>
      </c>
      <c r="H17" s="317"/>
      <c r="I17" s="52"/>
      <c r="J17" s="52"/>
      <c r="K17" s="84"/>
    </row>
    <row r="18" spans="1:13" ht="15" customHeight="1" x14ac:dyDescent="0.2">
      <c r="A18" s="85"/>
      <c r="B18" s="317" t="s">
        <v>85</v>
      </c>
      <c r="C18" s="317"/>
      <c r="D18" s="52">
        <v>-69412839.060000002</v>
      </c>
      <c r="E18" s="52">
        <v>-69412839.060000002</v>
      </c>
      <c r="F18" s="88"/>
      <c r="G18" s="317" t="s">
        <v>86</v>
      </c>
      <c r="H18" s="317"/>
      <c r="I18" s="52">
        <v>241442562.31</v>
      </c>
      <c r="J18" s="52">
        <v>120227671.95</v>
      </c>
      <c r="K18" s="84"/>
    </row>
    <row r="19" spans="1:13" x14ac:dyDescent="0.2">
      <c r="A19" s="85"/>
      <c r="B19" s="317"/>
      <c r="C19" s="317"/>
      <c r="D19" s="52"/>
      <c r="E19" s="52"/>
      <c r="F19" s="88"/>
      <c r="G19" s="317"/>
      <c r="H19" s="317"/>
      <c r="I19" s="52"/>
      <c r="J19" s="52"/>
      <c r="K19" s="84"/>
    </row>
    <row r="20" spans="1:13" x14ac:dyDescent="0.2">
      <c r="A20" s="85"/>
      <c r="B20" s="317" t="s">
        <v>87</v>
      </c>
      <c r="C20" s="317"/>
      <c r="D20" s="52"/>
      <c r="E20" s="52"/>
      <c r="F20" s="88"/>
      <c r="G20" s="317" t="s">
        <v>88</v>
      </c>
      <c r="H20" s="317"/>
      <c r="I20" s="52"/>
      <c r="J20" s="52">
        <v>0</v>
      </c>
      <c r="K20" s="84"/>
    </row>
    <row r="21" spans="1:13" x14ac:dyDescent="0.2">
      <c r="A21" s="85"/>
      <c r="B21" s="95"/>
      <c r="C21" s="96"/>
      <c r="D21" s="97"/>
      <c r="E21" s="97"/>
      <c r="F21" s="88"/>
      <c r="G21" s="317" t="s">
        <v>89</v>
      </c>
      <c r="H21" s="317"/>
      <c r="I21" s="52">
        <v>3841718918.4200001</v>
      </c>
      <c r="J21" s="52">
        <v>2703939192.5799999</v>
      </c>
      <c r="K21" s="84"/>
    </row>
    <row r="22" spans="1:13" x14ac:dyDescent="0.2">
      <c r="A22" s="98"/>
      <c r="B22" s="315" t="s">
        <v>90</v>
      </c>
      <c r="C22" s="315"/>
      <c r="D22" s="92">
        <f>SUM(D13:D21)</f>
        <v>11016416150.75</v>
      </c>
      <c r="E22" s="92">
        <f>SUM(E13:E21)</f>
        <v>11237006071.789999</v>
      </c>
      <c r="F22" s="99"/>
      <c r="G22" s="90"/>
      <c r="H22" s="89"/>
      <c r="I22" s="100"/>
      <c r="J22" s="100"/>
      <c r="K22" s="84"/>
    </row>
    <row r="23" spans="1:13" x14ac:dyDescent="0.2">
      <c r="A23" s="98"/>
      <c r="B23" s="90"/>
      <c r="C23" s="101"/>
      <c r="D23" s="100"/>
      <c r="E23" s="100"/>
      <c r="F23" s="99"/>
      <c r="G23" s="315" t="s">
        <v>91</v>
      </c>
      <c r="H23" s="315"/>
      <c r="I23" s="92">
        <f>SUM(I13:I22)</f>
        <v>8064587012.3199997</v>
      </c>
      <c r="J23" s="92">
        <f>SUM(J13:J22)</f>
        <v>10588320613.130001</v>
      </c>
      <c r="K23" s="84"/>
    </row>
    <row r="24" spans="1:13" x14ac:dyDescent="0.2">
      <c r="A24" s="85"/>
      <c r="B24" s="95"/>
      <c r="C24" s="95"/>
      <c r="D24" s="97"/>
      <c r="E24" s="97"/>
      <c r="F24" s="88"/>
      <c r="G24" s="102"/>
      <c r="H24" s="96"/>
      <c r="I24" s="97"/>
      <c r="J24" s="97"/>
      <c r="K24" s="84"/>
    </row>
    <row r="25" spans="1:13" x14ac:dyDescent="0.2">
      <c r="A25" s="85"/>
      <c r="B25" s="315" t="s">
        <v>92</v>
      </c>
      <c r="C25" s="315"/>
      <c r="D25" s="91"/>
      <c r="E25" s="91"/>
      <c r="F25" s="88"/>
      <c r="G25" s="315" t="s">
        <v>93</v>
      </c>
      <c r="H25" s="315"/>
      <c r="I25" s="91"/>
      <c r="J25" s="91"/>
      <c r="K25" s="84"/>
    </row>
    <row r="26" spans="1:13" x14ac:dyDescent="0.2">
      <c r="A26" s="85"/>
      <c r="B26" s="95"/>
      <c r="C26" s="95"/>
      <c r="D26" s="97"/>
      <c r="E26" s="97"/>
      <c r="F26" s="88"/>
      <c r="G26" s="95"/>
      <c r="H26" s="96"/>
      <c r="I26" s="97"/>
      <c r="J26" s="97"/>
      <c r="K26" s="84"/>
    </row>
    <row r="27" spans="1:13" x14ac:dyDescent="0.2">
      <c r="A27" s="85"/>
      <c r="B27" s="317" t="s">
        <v>94</v>
      </c>
      <c r="C27" s="317"/>
      <c r="D27" s="52">
        <v>202154551</v>
      </c>
      <c r="E27" s="52">
        <v>202154551</v>
      </c>
      <c r="F27" s="88"/>
      <c r="G27" s="317" t="s">
        <v>95</v>
      </c>
      <c r="H27" s="317"/>
      <c r="I27" s="52"/>
      <c r="J27" s="52">
        <v>0</v>
      </c>
      <c r="K27" s="84"/>
    </row>
    <row r="28" spans="1:13" ht="15" customHeight="1" x14ac:dyDescent="0.2">
      <c r="A28" s="85"/>
      <c r="B28" s="317" t="s">
        <v>96</v>
      </c>
      <c r="C28" s="317"/>
      <c r="E28" s="52"/>
      <c r="F28" s="88"/>
      <c r="G28" s="317" t="s">
        <v>97</v>
      </c>
      <c r="H28" s="317"/>
      <c r="I28" s="52"/>
      <c r="J28" s="52">
        <v>0</v>
      </c>
      <c r="K28" s="84"/>
    </row>
    <row r="29" spans="1:13" x14ac:dyDescent="0.2">
      <c r="A29" s="85"/>
      <c r="B29" s="317"/>
      <c r="C29" s="317"/>
      <c r="E29" s="52"/>
      <c r="F29" s="88"/>
      <c r="G29" s="317" t="s">
        <v>98</v>
      </c>
      <c r="H29" s="317"/>
      <c r="I29" s="52">
        <v>1964993254.6400001</v>
      </c>
      <c r="J29" s="52">
        <v>2139449992.22</v>
      </c>
      <c r="K29" s="84"/>
    </row>
    <row r="30" spans="1:13" ht="15" customHeight="1" x14ac:dyDescent="0.2">
      <c r="A30" s="85"/>
      <c r="B30" s="317" t="s">
        <v>99</v>
      </c>
      <c r="C30" s="317"/>
      <c r="D30" s="52">
        <v>21046307365.830002</v>
      </c>
      <c r="E30" s="52">
        <v>20435968806.299999</v>
      </c>
      <c r="F30" s="88"/>
      <c r="G30" s="317" t="s">
        <v>100</v>
      </c>
      <c r="H30" s="317"/>
      <c r="I30" s="52"/>
      <c r="J30" s="52">
        <v>0</v>
      </c>
      <c r="K30" s="84"/>
    </row>
    <row r="31" spans="1:13" x14ac:dyDescent="0.2">
      <c r="A31" s="85"/>
      <c r="B31" s="317"/>
      <c r="C31" s="317"/>
      <c r="E31" s="52"/>
      <c r="F31" s="88"/>
      <c r="G31" s="317" t="s">
        <v>101</v>
      </c>
      <c r="H31" s="317"/>
      <c r="I31" s="52"/>
      <c r="J31" s="52">
        <v>0</v>
      </c>
      <c r="K31" s="84"/>
    </row>
    <row r="32" spans="1:13" x14ac:dyDescent="0.2">
      <c r="A32" s="85"/>
      <c r="B32" s="317" t="s">
        <v>102</v>
      </c>
      <c r="C32" s="317"/>
      <c r="D32" s="52">
        <v>2525895725.5300002</v>
      </c>
      <c r="E32" s="52">
        <v>2483692557.8699999</v>
      </c>
      <c r="F32" s="88"/>
      <c r="G32" s="317"/>
      <c r="H32" s="317"/>
      <c r="I32" s="52"/>
      <c r="J32" s="52"/>
      <c r="K32" s="84"/>
      <c r="M32" s="103"/>
    </row>
    <row r="33" spans="1:12" ht="15" customHeight="1" x14ac:dyDescent="0.2">
      <c r="A33" s="85"/>
      <c r="B33" s="317" t="s">
        <v>103</v>
      </c>
      <c r="C33" s="317"/>
      <c r="D33" s="52">
        <v>49785149.509999998</v>
      </c>
      <c r="E33" s="52">
        <v>49317190.659999996</v>
      </c>
      <c r="F33" s="88"/>
      <c r="G33" s="317" t="s">
        <v>104</v>
      </c>
      <c r="H33" s="317"/>
      <c r="I33" s="52"/>
      <c r="J33" s="52">
        <v>0</v>
      </c>
      <c r="K33" s="84"/>
    </row>
    <row r="34" spans="1:12" ht="15" customHeight="1" x14ac:dyDescent="0.2">
      <c r="A34" s="85"/>
      <c r="B34" s="317" t="s">
        <v>105</v>
      </c>
      <c r="C34" s="317"/>
      <c r="D34" s="52"/>
      <c r="E34" s="52"/>
      <c r="F34" s="88"/>
      <c r="K34" s="84"/>
    </row>
    <row r="35" spans="1:12" x14ac:dyDescent="0.2">
      <c r="A35" s="85"/>
      <c r="B35" s="317"/>
      <c r="C35" s="317"/>
      <c r="D35" s="52"/>
      <c r="E35" s="52"/>
      <c r="F35" s="88"/>
      <c r="G35" s="315" t="s">
        <v>106</v>
      </c>
      <c r="H35" s="315"/>
      <c r="I35" s="104">
        <f>SUM(I27:I34)</f>
        <v>1964993254.6400001</v>
      </c>
      <c r="J35" s="104">
        <f>SUM(J27:J34)</f>
        <v>2139449992.22</v>
      </c>
      <c r="K35" s="84"/>
    </row>
    <row r="36" spans="1:12" x14ac:dyDescent="0.2">
      <c r="A36" s="85"/>
      <c r="B36" s="317" t="s">
        <v>107</v>
      </c>
      <c r="C36" s="317"/>
      <c r="D36" s="52">
        <v>482564681.54000002</v>
      </c>
      <c r="E36" s="52">
        <v>480709011.44</v>
      </c>
      <c r="F36" s="88"/>
      <c r="G36" s="95"/>
      <c r="H36" s="96"/>
      <c r="I36" s="100"/>
      <c r="J36" s="100"/>
      <c r="K36" s="84"/>
    </row>
    <row r="37" spans="1:12" ht="15" customHeight="1" x14ac:dyDescent="0.2">
      <c r="A37" s="85"/>
      <c r="B37" s="317" t="s">
        <v>108</v>
      </c>
      <c r="C37" s="317"/>
      <c r="E37" s="52"/>
      <c r="F37" s="88"/>
      <c r="G37" s="315" t="s">
        <v>109</v>
      </c>
      <c r="H37" s="315"/>
      <c r="I37" s="104">
        <f>SUM(I23,I35)</f>
        <v>10029580266.959999</v>
      </c>
      <c r="J37" s="104">
        <f>SUM(J23,J35)</f>
        <v>12727770605.35</v>
      </c>
      <c r="K37" s="84"/>
    </row>
    <row r="38" spans="1:12" x14ac:dyDescent="0.2">
      <c r="A38" s="85"/>
      <c r="B38" s="317"/>
      <c r="C38" s="317"/>
      <c r="E38" s="52"/>
      <c r="F38" s="88"/>
      <c r="G38" s="105"/>
      <c r="H38" s="105"/>
      <c r="I38" s="92"/>
      <c r="J38" s="92"/>
      <c r="K38" s="84"/>
    </row>
    <row r="39" spans="1:12" x14ac:dyDescent="0.2">
      <c r="A39" s="85"/>
      <c r="B39" s="317" t="s">
        <v>110</v>
      </c>
      <c r="C39" s="317"/>
      <c r="E39" s="52"/>
      <c r="F39" s="88"/>
      <c r="G39" s="318" t="s">
        <v>111</v>
      </c>
      <c r="H39" s="318"/>
      <c r="I39" s="97"/>
      <c r="J39" s="97"/>
      <c r="K39" s="84"/>
    </row>
    <row r="40" spans="1:12" x14ac:dyDescent="0.2">
      <c r="A40" s="85"/>
      <c r="B40" s="95"/>
      <c r="C40" s="96"/>
      <c r="D40" s="97"/>
      <c r="E40" s="97"/>
      <c r="F40" s="88"/>
      <c r="K40" s="84"/>
    </row>
    <row r="41" spans="1:12" x14ac:dyDescent="0.2">
      <c r="A41" s="98"/>
      <c r="B41" s="315" t="s">
        <v>112</v>
      </c>
      <c r="C41" s="315"/>
      <c r="D41" s="92">
        <f>SUM(D27:D40)</f>
        <v>24306707473.41</v>
      </c>
      <c r="E41" s="92">
        <f>SUM(E27:E40)</f>
        <v>23651842117.269997</v>
      </c>
      <c r="F41" s="99"/>
      <c r="G41" s="315" t="s">
        <v>113</v>
      </c>
      <c r="H41" s="315"/>
      <c r="I41" s="92">
        <f>SUM(I43:I45)</f>
        <v>4944587543.9799995</v>
      </c>
      <c r="J41" s="92">
        <f>SUM(J43:J45)</f>
        <v>4855447543.9799995</v>
      </c>
      <c r="K41" s="84"/>
    </row>
    <row r="42" spans="1:12" x14ac:dyDescent="0.2">
      <c r="A42" s="85"/>
      <c r="B42" s="95"/>
      <c r="C42" s="90"/>
      <c r="D42" s="97"/>
      <c r="E42" s="97"/>
      <c r="F42" s="88"/>
      <c r="K42" s="84"/>
    </row>
    <row r="43" spans="1:12" x14ac:dyDescent="0.2">
      <c r="A43" s="85"/>
      <c r="B43" s="315" t="s">
        <v>114</v>
      </c>
      <c r="C43" s="315"/>
      <c r="D43" s="92">
        <f>D22+D41</f>
        <v>35323123624.160004</v>
      </c>
      <c r="E43" s="92">
        <f>E22+E41</f>
        <v>34888848189.059998</v>
      </c>
      <c r="F43" s="88"/>
      <c r="G43" s="317" t="s">
        <v>37</v>
      </c>
      <c r="H43" s="317"/>
      <c r="I43" s="52">
        <v>4944587543.9799995</v>
      </c>
      <c r="J43" s="52">
        <v>4855447543.9799995</v>
      </c>
      <c r="K43" s="84"/>
    </row>
    <row r="44" spans="1:12" x14ac:dyDescent="0.2">
      <c r="A44" s="85"/>
      <c r="B44" s="95"/>
      <c r="C44" s="95"/>
      <c r="D44" s="97"/>
      <c r="E44" s="97"/>
      <c r="F44" s="88"/>
      <c r="G44" s="317" t="s">
        <v>115</v>
      </c>
      <c r="H44" s="317"/>
      <c r="I44" s="52">
        <v>0</v>
      </c>
      <c r="J44" s="52">
        <v>0</v>
      </c>
      <c r="K44" s="84"/>
    </row>
    <row r="45" spans="1:12" x14ac:dyDescent="0.2">
      <c r="A45" s="85"/>
      <c r="B45" s="95"/>
      <c r="C45" s="95"/>
      <c r="D45" s="97"/>
      <c r="E45" s="97"/>
      <c r="F45" s="88"/>
      <c r="G45" s="317" t="s">
        <v>116</v>
      </c>
      <c r="H45" s="317"/>
      <c r="I45" s="52">
        <v>0</v>
      </c>
      <c r="J45" s="52">
        <v>0</v>
      </c>
      <c r="K45" s="84"/>
    </row>
    <row r="46" spans="1:12" x14ac:dyDescent="0.2">
      <c r="A46" s="85"/>
      <c r="B46" s="95"/>
      <c r="C46" s="95"/>
      <c r="D46" s="97"/>
      <c r="E46" s="97"/>
      <c r="F46" s="88"/>
      <c r="K46" s="84"/>
    </row>
    <row r="47" spans="1:12" x14ac:dyDescent="0.2">
      <c r="A47" s="85"/>
      <c r="B47" s="95"/>
      <c r="C47" s="106"/>
      <c r="D47" s="106"/>
      <c r="E47" s="97"/>
      <c r="F47" s="88"/>
      <c r="G47" s="315" t="s">
        <v>117</v>
      </c>
      <c r="H47" s="315"/>
      <c r="I47" s="92">
        <f>SUM(I49:I54)</f>
        <v>20348955813.219994</v>
      </c>
      <c r="J47" s="92">
        <f>SUM(J49:J54)</f>
        <v>17305630039.529999</v>
      </c>
      <c r="K47" s="84"/>
      <c r="L47" s="63"/>
    </row>
    <row r="48" spans="1:12" x14ac:dyDescent="0.2">
      <c r="A48" s="85"/>
      <c r="B48" s="95"/>
      <c r="C48" s="106"/>
      <c r="D48" s="106"/>
      <c r="E48" s="97"/>
      <c r="F48" s="88"/>
      <c r="K48" s="84"/>
    </row>
    <row r="49" spans="1:14" x14ac:dyDescent="0.2">
      <c r="A49" s="85"/>
      <c r="B49" s="95"/>
      <c r="C49" s="106"/>
      <c r="D49" s="106"/>
      <c r="E49" s="97"/>
      <c r="F49" s="88"/>
      <c r="G49" s="317" t="s">
        <v>118</v>
      </c>
      <c r="H49" s="317"/>
      <c r="I49" s="97">
        <v>3631219974.0500002</v>
      </c>
      <c r="J49" s="97">
        <v>1711002975.0699999</v>
      </c>
      <c r="K49" s="84"/>
      <c r="L49" s="107"/>
      <c r="M49" s="64"/>
    </row>
    <row r="50" spans="1:14" x14ac:dyDescent="0.2">
      <c r="A50" s="85"/>
      <c r="B50" s="95"/>
      <c r="C50" s="106"/>
      <c r="D50" s="106"/>
      <c r="E50" s="97"/>
      <c r="F50" s="88"/>
      <c r="G50" s="317" t="s">
        <v>119</v>
      </c>
      <c r="H50" s="317"/>
      <c r="I50" s="97">
        <v>30770206974.509998</v>
      </c>
      <c r="J50" s="52">
        <v>29101243325.849998</v>
      </c>
      <c r="K50" s="84"/>
      <c r="L50" s="107"/>
      <c r="M50" s="64"/>
    </row>
    <row r="51" spans="1:14" x14ac:dyDescent="0.2">
      <c r="A51" s="85"/>
      <c r="B51" s="95"/>
      <c r="C51" s="106"/>
      <c r="D51" s="106"/>
      <c r="E51" s="97"/>
      <c r="F51" s="88"/>
      <c r="G51" s="317" t="s">
        <v>120</v>
      </c>
      <c r="H51" s="317"/>
      <c r="I51" s="52">
        <v>71842345.780000001</v>
      </c>
      <c r="J51" s="52">
        <v>71842345.780000001</v>
      </c>
      <c r="K51" s="84"/>
      <c r="L51" s="107"/>
    </row>
    <row r="52" spans="1:14" x14ac:dyDescent="0.2">
      <c r="A52" s="85"/>
      <c r="B52" s="95"/>
      <c r="C52" s="106"/>
      <c r="D52" s="106"/>
      <c r="E52" s="97"/>
      <c r="F52" s="88"/>
      <c r="G52" s="317" t="s">
        <v>121</v>
      </c>
      <c r="H52" s="317"/>
      <c r="I52" s="52"/>
      <c r="J52" s="52"/>
      <c r="K52" s="84"/>
      <c r="L52" s="63"/>
    </row>
    <row r="53" spans="1:14" x14ac:dyDescent="0.2">
      <c r="A53" s="85"/>
      <c r="B53" s="95"/>
      <c r="C53" s="106"/>
      <c r="D53" s="106"/>
      <c r="E53" s="97"/>
      <c r="F53" s="88"/>
      <c r="G53" s="317" t="s">
        <v>122</v>
      </c>
      <c r="H53" s="317"/>
      <c r="I53" s="52">
        <v>-14124313481.120001</v>
      </c>
      <c r="J53" s="52">
        <v>-13578458607.17</v>
      </c>
      <c r="K53" s="84"/>
      <c r="L53" s="63"/>
      <c r="M53" s="108"/>
      <c r="N53" s="108"/>
    </row>
    <row r="54" spans="1:14" x14ac:dyDescent="0.2">
      <c r="A54" s="85"/>
      <c r="B54" s="95"/>
      <c r="C54" s="106"/>
      <c r="D54" s="106"/>
      <c r="E54" s="97"/>
      <c r="F54" s="88"/>
      <c r="I54" s="97"/>
      <c r="J54" s="97"/>
      <c r="K54" s="84"/>
      <c r="L54" s="63"/>
    </row>
    <row r="55" spans="1:14" ht="15" customHeight="1" x14ac:dyDescent="0.2">
      <c r="A55" s="85"/>
      <c r="B55" s="95"/>
      <c r="C55" s="95"/>
      <c r="D55" s="97"/>
      <c r="E55" s="97"/>
      <c r="F55" s="88"/>
      <c r="G55" s="315" t="s">
        <v>123</v>
      </c>
      <c r="H55" s="315"/>
      <c r="I55" s="92">
        <f>SUM(I57:I58)</f>
        <v>0</v>
      </c>
      <c r="J55" s="92">
        <f>SUM(J57:J58)</f>
        <v>0</v>
      </c>
      <c r="K55" s="84"/>
      <c r="L55" s="63"/>
    </row>
    <row r="56" spans="1:14" x14ac:dyDescent="0.2">
      <c r="A56" s="85"/>
      <c r="B56" s="95"/>
      <c r="C56" s="95"/>
      <c r="D56" s="97"/>
      <c r="E56" s="97"/>
      <c r="F56" s="88"/>
      <c r="G56" s="315"/>
      <c r="H56" s="315"/>
      <c r="I56" s="97"/>
      <c r="J56" s="97"/>
      <c r="K56" s="84"/>
      <c r="L56" s="63"/>
      <c r="M56" s="63"/>
    </row>
    <row r="57" spans="1:14" x14ac:dyDescent="0.2">
      <c r="A57" s="85"/>
      <c r="B57" s="95"/>
      <c r="C57" s="95"/>
      <c r="D57" s="97"/>
      <c r="E57" s="97"/>
      <c r="F57" s="88"/>
      <c r="G57" s="317" t="s">
        <v>124</v>
      </c>
      <c r="H57" s="317"/>
      <c r="I57" s="52">
        <v>0</v>
      </c>
      <c r="J57" s="52">
        <v>0</v>
      </c>
      <c r="K57" s="84"/>
      <c r="L57" s="63"/>
    </row>
    <row r="58" spans="1:14" x14ac:dyDescent="0.2">
      <c r="A58" s="85"/>
      <c r="B58" s="95"/>
      <c r="C58" s="95"/>
      <c r="D58" s="97"/>
      <c r="E58" s="97"/>
      <c r="F58" s="88"/>
      <c r="G58" s="317" t="s">
        <v>125</v>
      </c>
      <c r="H58" s="317"/>
      <c r="I58" s="52">
        <v>0</v>
      </c>
      <c r="J58" s="52">
        <v>0</v>
      </c>
      <c r="K58" s="84"/>
      <c r="L58" s="63"/>
    </row>
    <row r="59" spans="1:14" x14ac:dyDescent="0.2">
      <c r="A59" s="85"/>
      <c r="B59" s="95"/>
      <c r="C59" s="95"/>
      <c r="D59" s="97"/>
      <c r="E59" s="97"/>
      <c r="F59" s="88"/>
      <c r="G59" s="95"/>
      <c r="H59" s="109"/>
      <c r="I59" s="97"/>
      <c r="J59" s="97"/>
      <c r="K59" s="84"/>
      <c r="L59" s="63"/>
    </row>
    <row r="60" spans="1:14" x14ac:dyDescent="0.2">
      <c r="A60" s="85"/>
      <c r="B60" s="95"/>
      <c r="C60" s="95"/>
      <c r="D60" s="97"/>
      <c r="E60" s="97"/>
      <c r="F60" s="88"/>
      <c r="G60" s="315" t="s">
        <v>126</v>
      </c>
      <c r="H60" s="315"/>
      <c r="I60" s="92">
        <f>I41+I47+I55</f>
        <v>25293543357.199993</v>
      </c>
      <c r="J60" s="92">
        <f>J41+J47+J55</f>
        <v>22161077583.509998</v>
      </c>
      <c r="K60" s="84"/>
      <c r="L60" s="63"/>
    </row>
    <row r="61" spans="1:14" x14ac:dyDescent="0.2">
      <c r="A61" s="85"/>
      <c r="B61" s="95"/>
      <c r="C61" s="95"/>
      <c r="D61" s="97"/>
      <c r="E61" s="97"/>
      <c r="F61" s="88"/>
      <c r="G61" s="95"/>
      <c r="H61" s="87"/>
      <c r="I61" s="97"/>
      <c r="J61" s="97"/>
      <c r="K61" s="84"/>
    </row>
    <row r="62" spans="1:14" x14ac:dyDescent="0.2">
      <c r="A62" s="85"/>
      <c r="B62" s="95"/>
      <c r="C62" s="95"/>
      <c r="D62" s="97"/>
      <c r="E62" s="97"/>
      <c r="F62" s="88"/>
      <c r="G62" s="315" t="s">
        <v>127</v>
      </c>
      <c r="H62" s="315"/>
      <c r="I62" s="92">
        <f>I60+I37</f>
        <v>35323123624.159988</v>
      </c>
      <c r="J62" s="92">
        <f>J60+J37</f>
        <v>34888848188.860001</v>
      </c>
      <c r="K62" s="84"/>
    </row>
    <row r="63" spans="1:14" x14ac:dyDescent="0.2">
      <c r="A63" s="110"/>
      <c r="B63" s="111"/>
      <c r="C63" s="111"/>
      <c r="D63" s="111"/>
      <c r="E63" s="111"/>
      <c r="F63" s="112"/>
      <c r="G63" s="111"/>
      <c r="H63" s="111"/>
      <c r="I63" s="111"/>
      <c r="J63" s="111"/>
      <c r="K63" s="113"/>
    </row>
    <row r="64" spans="1:14" x14ac:dyDescent="0.2">
      <c r="A64" s="70"/>
      <c r="B64" s="87"/>
      <c r="C64" s="114"/>
      <c r="D64" s="115"/>
      <c r="E64" s="115"/>
      <c r="F64" s="88"/>
      <c r="G64" s="116"/>
      <c r="H64" s="114"/>
      <c r="I64" s="115"/>
      <c r="J64" s="115"/>
      <c r="K64" s="76"/>
    </row>
    <row r="65" spans="1:11" x14ac:dyDescent="0.2">
      <c r="A65" s="76"/>
      <c r="B65" s="316" t="s">
        <v>60</v>
      </c>
      <c r="C65" s="316"/>
      <c r="D65" s="316"/>
      <c r="E65" s="316"/>
      <c r="F65" s="316"/>
      <c r="G65" s="316"/>
      <c r="H65" s="316"/>
      <c r="I65" s="316"/>
      <c r="J65" s="316"/>
      <c r="K65" s="76"/>
    </row>
    <row r="66" spans="1:11" x14ac:dyDescent="0.2">
      <c r="A66" s="76"/>
      <c r="B66" s="117"/>
      <c r="C66" s="117"/>
      <c r="D66" s="117"/>
      <c r="E66" s="117"/>
      <c r="F66" s="117"/>
      <c r="G66" s="117"/>
      <c r="H66" s="117"/>
      <c r="I66" s="117"/>
      <c r="J66" s="117"/>
      <c r="K66" s="76"/>
    </row>
    <row r="67" spans="1:11" x14ac:dyDescent="0.2">
      <c r="A67" s="76"/>
      <c r="B67" s="117"/>
      <c r="C67" s="117"/>
      <c r="D67" s="117"/>
      <c r="E67" s="117"/>
      <c r="F67" s="117"/>
      <c r="G67" s="117"/>
      <c r="H67" s="117"/>
      <c r="I67" s="117"/>
      <c r="J67" s="117"/>
      <c r="K67" s="76"/>
    </row>
    <row r="68" spans="1:11" x14ac:dyDescent="0.2">
      <c r="A68" s="76"/>
      <c r="B68" s="117"/>
      <c r="C68" s="117"/>
      <c r="D68" s="117"/>
      <c r="E68" s="117"/>
      <c r="F68" s="117"/>
      <c r="G68" s="117"/>
      <c r="H68" s="117"/>
      <c r="I68" s="117"/>
      <c r="J68" s="117"/>
      <c r="K68" s="76"/>
    </row>
    <row r="69" spans="1:11" x14ac:dyDescent="0.2">
      <c r="A69" s="76"/>
      <c r="B69" s="117"/>
      <c r="C69" s="117"/>
      <c r="D69" s="117"/>
      <c r="E69" s="117"/>
      <c r="F69" s="117"/>
      <c r="G69" s="117"/>
      <c r="H69" s="117"/>
      <c r="I69" s="117"/>
      <c r="J69" s="117"/>
      <c r="K69" s="76"/>
    </row>
    <row r="70" spans="1:11" x14ac:dyDescent="0.2">
      <c r="A70" s="76"/>
      <c r="B70" s="117"/>
      <c r="C70" s="117"/>
      <c r="D70" s="117"/>
      <c r="E70" s="117"/>
      <c r="F70" s="117"/>
      <c r="G70" s="117"/>
      <c r="H70" s="117"/>
      <c r="I70" s="117"/>
      <c r="J70" s="117"/>
      <c r="K70" s="76"/>
    </row>
    <row r="71" spans="1:11" x14ac:dyDescent="0.2">
      <c r="A71" s="76"/>
      <c r="B71" s="117"/>
      <c r="C71" s="117"/>
      <c r="D71" s="117"/>
      <c r="E71" s="117"/>
      <c r="F71" s="117"/>
      <c r="G71" s="117"/>
      <c r="H71" s="117"/>
      <c r="I71" s="117"/>
      <c r="J71" s="117"/>
      <c r="K71" s="76"/>
    </row>
    <row r="72" spans="1:11" x14ac:dyDescent="0.2">
      <c r="A72" s="76"/>
      <c r="B72" s="118"/>
      <c r="C72" s="118"/>
      <c r="D72" s="118"/>
      <c r="E72" s="118"/>
      <c r="F72" s="118"/>
      <c r="G72" s="118"/>
      <c r="H72" s="118"/>
      <c r="I72" s="118"/>
      <c r="J72" s="118"/>
      <c r="K72" s="76"/>
    </row>
    <row r="73" spans="1:11" x14ac:dyDescent="0.2">
      <c r="A73" s="76"/>
      <c r="B73" s="118"/>
      <c r="C73" s="119"/>
      <c r="D73" s="119"/>
      <c r="E73" s="118"/>
      <c r="F73" s="118"/>
      <c r="G73" s="119"/>
      <c r="H73" s="119"/>
      <c r="I73" s="119"/>
      <c r="J73" s="118"/>
      <c r="K73" s="76"/>
    </row>
    <row r="74" spans="1:11" x14ac:dyDescent="0.2">
      <c r="A74" s="76"/>
      <c r="B74" s="87"/>
      <c r="C74" s="309" t="s">
        <v>64</v>
      </c>
      <c r="D74" s="309"/>
      <c r="E74" s="54"/>
      <c r="F74" s="54"/>
      <c r="G74" s="309" t="s">
        <v>65</v>
      </c>
      <c r="H74" s="309"/>
      <c r="I74" s="309"/>
      <c r="J74" s="115"/>
      <c r="K74" s="76"/>
    </row>
    <row r="75" spans="1:11" x14ac:dyDescent="0.2">
      <c r="A75" s="76"/>
      <c r="B75" s="87"/>
      <c r="C75" s="299" t="s">
        <v>62</v>
      </c>
      <c r="D75" s="299"/>
      <c r="E75" s="55"/>
      <c r="F75" s="55"/>
      <c r="G75" s="299" t="s">
        <v>61</v>
      </c>
      <c r="H75" s="299"/>
      <c r="I75" s="299"/>
      <c r="J75" s="115"/>
      <c r="K75" s="76"/>
    </row>
    <row r="76" spans="1:11" ht="15" customHeight="1" x14ac:dyDescent="0.2">
      <c r="A76" s="76"/>
      <c r="B76" s="120"/>
      <c r="C76" s="53"/>
      <c r="J76" s="115"/>
      <c r="K76" s="76"/>
    </row>
    <row r="77" spans="1:11" ht="15" customHeight="1" x14ac:dyDescent="0.2">
      <c r="A77" s="76"/>
      <c r="B77" s="311"/>
      <c r="C77" s="311"/>
      <c r="D77" s="311"/>
      <c r="E77" s="311"/>
      <c r="F77" s="312"/>
      <c r="G77" s="312"/>
      <c r="H77" s="312"/>
      <c r="I77" s="312"/>
      <c r="J77" s="115"/>
      <c r="K77" s="76"/>
    </row>
    <row r="78" spans="1:11" x14ac:dyDescent="0.2">
      <c r="B78" s="121"/>
      <c r="C78" s="121"/>
      <c r="D78" s="121"/>
      <c r="E78" s="121"/>
      <c r="F78" s="121"/>
      <c r="G78" s="121"/>
      <c r="H78" s="121"/>
      <c r="I78" s="121"/>
    </row>
    <row r="79" spans="1:11" x14ac:dyDescent="0.2">
      <c r="B79" s="313"/>
      <c r="C79" s="313"/>
      <c r="D79" s="313"/>
      <c r="E79" s="313"/>
      <c r="F79" s="121"/>
      <c r="G79" s="121"/>
      <c r="H79" s="121"/>
      <c r="I79" s="121"/>
    </row>
    <row r="80" spans="1:11" x14ac:dyDescent="0.2">
      <c r="B80" s="314"/>
      <c r="C80" s="314"/>
      <c r="D80" s="314"/>
      <c r="E80" s="314"/>
    </row>
  </sheetData>
  <mergeCells count="75">
    <mergeCell ref="C1:I1"/>
    <mergeCell ref="C2:I2"/>
    <mergeCell ref="C3:I3"/>
    <mergeCell ref="C4:I4"/>
    <mergeCell ref="A6:A7"/>
    <mergeCell ref="B6:C7"/>
    <mergeCell ref="F6:F7"/>
    <mergeCell ref="G6:H7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27:C27"/>
    <mergeCell ref="G27:H27"/>
    <mergeCell ref="B17:C17"/>
    <mergeCell ref="G17:H17"/>
    <mergeCell ref="B18:C19"/>
    <mergeCell ref="G18:H19"/>
    <mergeCell ref="B20:C20"/>
    <mergeCell ref="G20:H20"/>
    <mergeCell ref="G21:H21"/>
    <mergeCell ref="B22:C22"/>
    <mergeCell ref="G23:H23"/>
    <mergeCell ref="B25:C25"/>
    <mergeCell ref="G25:H25"/>
    <mergeCell ref="B37:C38"/>
    <mergeCell ref="G37:H37"/>
    <mergeCell ref="B28:C29"/>
    <mergeCell ref="G28:H28"/>
    <mergeCell ref="G29:H29"/>
    <mergeCell ref="B30:C31"/>
    <mergeCell ref="G30:H30"/>
    <mergeCell ref="G31:H32"/>
    <mergeCell ref="B32:C32"/>
    <mergeCell ref="B33:C33"/>
    <mergeCell ref="G33:H33"/>
    <mergeCell ref="B34:C35"/>
    <mergeCell ref="G35:H35"/>
    <mergeCell ref="B36:C36"/>
    <mergeCell ref="B39:C39"/>
    <mergeCell ref="G39:H39"/>
    <mergeCell ref="B41:C41"/>
    <mergeCell ref="G41:H41"/>
    <mergeCell ref="B43:C43"/>
    <mergeCell ref="G43:H43"/>
    <mergeCell ref="G60:H60"/>
    <mergeCell ref="G44:H44"/>
    <mergeCell ref="G45:H45"/>
    <mergeCell ref="G47:H47"/>
    <mergeCell ref="G49:H49"/>
    <mergeCell ref="G50:H50"/>
    <mergeCell ref="G51:H51"/>
    <mergeCell ref="G52:H52"/>
    <mergeCell ref="G53:H53"/>
    <mergeCell ref="G55:H56"/>
    <mergeCell ref="G57:H57"/>
    <mergeCell ref="G58:H58"/>
    <mergeCell ref="B77:E77"/>
    <mergeCell ref="F77:I77"/>
    <mergeCell ref="B79:E79"/>
    <mergeCell ref="B80:E80"/>
    <mergeCell ref="G62:H62"/>
    <mergeCell ref="B65:J65"/>
    <mergeCell ref="C74:D74"/>
    <mergeCell ref="G74:I74"/>
    <mergeCell ref="C75:D75"/>
    <mergeCell ref="G75:I75"/>
  </mergeCells>
  <phoneticPr fontId="38" type="noConversion"/>
  <printOptions horizontalCentered="1"/>
  <pageMargins left="0.31" right="0.31" top="0.35" bottom="0.35" header="0.31" footer="0.31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topLeftCell="A35" zoomScale="80" zoomScaleNormal="80" zoomScalePageLayoutView="80" workbookViewId="0">
      <selection activeCell="IU55" sqref="IU55"/>
    </sheetView>
  </sheetViews>
  <sheetFormatPr baseColWidth="10" defaultColWidth="19" defaultRowHeight="15" zeroHeight="1" x14ac:dyDescent="0.2"/>
  <cols>
    <col min="1" max="1" width="3.6640625" customWidth="1"/>
    <col min="2" max="2" width="11.5" customWidth="1"/>
    <col min="3" max="3" width="47.5" customWidth="1"/>
    <col min="4" max="5" width="17.5" customWidth="1"/>
    <col min="6" max="6" width="18.6640625" customWidth="1"/>
    <col min="7" max="7" width="20.5" customWidth="1"/>
    <col min="8" max="8" width="19.1640625" customWidth="1"/>
    <col min="9" max="9" width="4.5" customWidth="1"/>
    <col min="10" max="10" width="3" customWidth="1"/>
    <col min="11" max="254" width="11.5" hidden="1" customWidth="1"/>
  </cols>
  <sheetData>
    <row r="1" spans="1:255" ht="12" customHeight="1" x14ac:dyDescent="0.2">
      <c r="A1" s="4"/>
      <c r="B1" s="122"/>
      <c r="C1" s="4"/>
      <c r="D1" s="4"/>
      <c r="E1" s="4"/>
      <c r="F1" s="4"/>
      <c r="G1" s="4"/>
      <c r="H1" s="4"/>
      <c r="I1" s="4"/>
    </row>
    <row r="2" spans="1:255" x14ac:dyDescent="0.2">
      <c r="B2" s="123"/>
      <c r="C2" s="338" t="s">
        <v>128</v>
      </c>
      <c r="D2" s="338"/>
      <c r="E2" s="338"/>
      <c r="F2" s="338"/>
      <c r="G2" s="338"/>
      <c r="H2" s="123"/>
      <c r="I2" s="123"/>
    </row>
    <row r="3" spans="1:255" x14ac:dyDescent="0.2">
      <c r="B3" s="123"/>
      <c r="C3" s="339" t="s">
        <v>66</v>
      </c>
      <c r="D3" s="339"/>
      <c r="E3" s="339"/>
      <c r="F3" s="339"/>
      <c r="G3" s="339"/>
      <c r="H3" s="123"/>
      <c r="I3" s="123"/>
    </row>
    <row r="4" spans="1:255" x14ac:dyDescent="0.2">
      <c r="B4" s="123"/>
      <c r="C4" s="338" t="s">
        <v>129</v>
      </c>
      <c r="D4" s="338"/>
      <c r="E4" s="338"/>
      <c r="F4" s="338"/>
      <c r="G4" s="338"/>
      <c r="H4" s="123"/>
      <c r="I4" s="123"/>
    </row>
    <row r="5" spans="1:255" x14ac:dyDescent="0.2">
      <c r="A5" s="124"/>
      <c r="B5" s="5"/>
      <c r="C5" s="340"/>
      <c r="D5" s="340"/>
      <c r="E5" s="340"/>
      <c r="F5" s="340"/>
      <c r="G5" s="340"/>
      <c r="H5" s="340"/>
      <c r="I5" s="340"/>
    </row>
    <row r="6" spans="1:255" x14ac:dyDescent="0.2">
      <c r="A6" s="124"/>
      <c r="B6" s="5" t="s">
        <v>2</v>
      </c>
      <c r="C6" s="301" t="s">
        <v>130</v>
      </c>
      <c r="D6" s="301"/>
      <c r="E6" s="301"/>
      <c r="F6" s="301"/>
      <c r="G6" s="301"/>
      <c r="H6" s="125"/>
      <c r="I6" s="125"/>
    </row>
    <row r="7" spans="1:255" ht="6" customHeight="1" x14ac:dyDescent="0.2">
      <c r="A7" s="124"/>
      <c r="B7" s="124"/>
      <c r="C7" s="124" t="s">
        <v>131</v>
      </c>
      <c r="D7" s="124"/>
      <c r="E7" s="124"/>
      <c r="F7" s="124"/>
      <c r="G7" s="124"/>
      <c r="H7" s="124"/>
      <c r="I7" s="124"/>
    </row>
    <row r="8" spans="1:255" ht="6.75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</row>
    <row r="9" spans="1:255" ht="64.5" customHeight="1" x14ac:dyDescent="0.2">
      <c r="A9" s="126"/>
      <c r="B9" s="341" t="s">
        <v>4</v>
      </c>
      <c r="C9" s="341"/>
      <c r="D9" s="127" t="s">
        <v>113</v>
      </c>
      <c r="E9" s="127" t="s">
        <v>132</v>
      </c>
      <c r="F9" s="127" t="s">
        <v>133</v>
      </c>
      <c r="G9" s="127" t="s">
        <v>134</v>
      </c>
      <c r="H9" s="127" t="s">
        <v>135</v>
      </c>
      <c r="I9" s="128"/>
    </row>
    <row r="10" spans="1:255" x14ac:dyDescent="0.2">
      <c r="A10" s="129"/>
      <c r="B10" s="124"/>
      <c r="C10" s="124"/>
      <c r="D10" s="124"/>
      <c r="E10" s="124"/>
      <c r="F10" s="124"/>
      <c r="G10" s="124"/>
      <c r="H10" s="124"/>
      <c r="I10" s="130"/>
    </row>
    <row r="11" spans="1:255" x14ac:dyDescent="0.2">
      <c r="A11" s="131"/>
      <c r="B11" s="132"/>
      <c r="C11" s="133"/>
      <c r="D11" s="134"/>
      <c r="E11" s="135"/>
      <c r="F11" s="50"/>
      <c r="G11" s="136"/>
      <c r="H11" s="137"/>
      <c r="I11" s="138"/>
    </row>
    <row r="12" spans="1:255" ht="15" customHeight="1" thickBot="1" x14ac:dyDescent="0.25">
      <c r="A12" s="139"/>
      <c r="B12" s="337"/>
      <c r="C12" s="337"/>
      <c r="D12" s="140"/>
      <c r="E12" s="141"/>
      <c r="F12" s="141"/>
      <c r="G12" s="141"/>
      <c r="H12" s="142"/>
      <c r="I12" s="138"/>
    </row>
    <row r="13" spans="1:255" x14ac:dyDescent="0.2">
      <c r="A13" s="139"/>
      <c r="B13" s="143"/>
      <c r="C13" s="144"/>
      <c r="D13" s="145"/>
      <c r="E13" s="145"/>
      <c r="F13" s="145"/>
      <c r="G13" s="145"/>
      <c r="H13" s="145"/>
      <c r="I13" s="138"/>
    </row>
    <row r="14" spans="1:255" x14ac:dyDescent="0.2">
      <c r="A14" s="139"/>
      <c r="B14" s="331" t="s">
        <v>136</v>
      </c>
      <c r="C14" s="331"/>
      <c r="D14" s="146">
        <f>SUM(D15:D17)</f>
        <v>4855447543.8900003</v>
      </c>
      <c r="E14" s="146"/>
      <c r="F14" s="146"/>
      <c r="G14" s="146"/>
      <c r="H14" s="146">
        <f>SUM(D14:G14)</f>
        <v>4855447543.8900003</v>
      </c>
      <c r="I14" s="138"/>
      <c r="IU14" s="63"/>
    </row>
    <row r="15" spans="1:255" x14ac:dyDescent="0.2">
      <c r="A15" s="131"/>
      <c r="B15" s="330" t="s">
        <v>137</v>
      </c>
      <c r="C15" s="330"/>
      <c r="D15" s="147">
        <v>4855447543.8900003</v>
      </c>
      <c r="E15" s="147"/>
      <c r="F15" s="147"/>
      <c r="G15" s="148"/>
      <c r="H15" s="145">
        <f>SUM(D15:G15)</f>
        <v>4855447543.8900003</v>
      </c>
      <c r="I15" s="138"/>
    </row>
    <row r="16" spans="1:255" x14ac:dyDescent="0.2">
      <c r="A16" s="131"/>
      <c r="B16" s="330" t="s">
        <v>115</v>
      </c>
      <c r="C16" s="330"/>
      <c r="D16" s="148">
        <v>0</v>
      </c>
      <c r="E16" s="147"/>
      <c r="F16" s="147"/>
      <c r="G16" s="148"/>
      <c r="H16" s="145">
        <f>SUM(D16:G16)</f>
        <v>0</v>
      </c>
      <c r="I16" s="138"/>
    </row>
    <row r="17" spans="1:255" x14ac:dyDescent="0.2">
      <c r="A17" s="131"/>
      <c r="B17" s="330" t="s">
        <v>138</v>
      </c>
      <c r="C17" s="330"/>
      <c r="D17" s="147">
        <v>0</v>
      </c>
      <c r="E17" s="147"/>
      <c r="F17" s="147"/>
      <c r="G17" s="148"/>
      <c r="H17" s="145">
        <f>SUM(D17:G17)</f>
        <v>0</v>
      </c>
      <c r="I17" s="138"/>
    </row>
    <row r="18" spans="1:255" x14ac:dyDescent="0.2">
      <c r="A18" s="139"/>
      <c r="B18" s="143"/>
      <c r="C18" s="144"/>
      <c r="D18" s="147"/>
      <c r="E18" s="147"/>
      <c r="F18" s="147"/>
      <c r="G18" s="145"/>
      <c r="H18" s="145"/>
      <c r="I18" s="138"/>
    </row>
    <row r="19" spans="1:255" ht="23.25" customHeight="1" x14ac:dyDescent="0.2">
      <c r="A19" s="139"/>
      <c r="B19" s="331" t="s">
        <v>139</v>
      </c>
      <c r="C19" s="331"/>
      <c r="D19" s="149"/>
      <c r="E19" s="146">
        <f>SUM(E20:E24)</f>
        <v>15594627064.459997</v>
      </c>
      <c r="F19" s="146">
        <f>F20</f>
        <v>1711002975.0699997</v>
      </c>
      <c r="G19" s="146"/>
      <c r="H19" s="146">
        <f t="shared" ref="H19:H24" si="0">SUM(D19:G19)</f>
        <v>17305630039.529999</v>
      </c>
      <c r="I19" s="138"/>
    </row>
    <row r="20" spans="1:255" x14ac:dyDescent="0.2">
      <c r="A20" s="131"/>
      <c r="B20" s="330" t="s">
        <v>140</v>
      </c>
      <c r="C20" s="330"/>
      <c r="D20" s="147"/>
      <c r="E20" s="97"/>
      <c r="F20" s="148">
        <v>1711002975.0699997</v>
      </c>
      <c r="G20" s="148"/>
      <c r="H20" s="145">
        <f t="shared" si="0"/>
        <v>1711002975.0699997</v>
      </c>
      <c r="I20" s="138"/>
    </row>
    <row r="21" spans="1:255" x14ac:dyDescent="0.2">
      <c r="A21" s="131"/>
      <c r="B21" s="330" t="s">
        <v>119</v>
      </c>
      <c r="C21" s="330"/>
      <c r="D21" s="147"/>
      <c r="E21" s="148">
        <v>29101243325.849998</v>
      </c>
      <c r="F21" s="147"/>
      <c r="G21" s="148"/>
      <c r="H21" s="145">
        <f t="shared" si="0"/>
        <v>29101243325.849998</v>
      </c>
      <c r="I21" s="138"/>
    </row>
    <row r="22" spans="1:255" x14ac:dyDescent="0.2">
      <c r="A22" s="131"/>
      <c r="B22" s="330" t="s">
        <v>141</v>
      </c>
      <c r="C22" s="330"/>
      <c r="D22" s="147"/>
      <c r="E22" s="148">
        <v>71842345.780000001</v>
      </c>
      <c r="F22" s="147"/>
      <c r="G22" s="148"/>
      <c r="H22" s="145">
        <f t="shared" si="0"/>
        <v>71842345.780000001</v>
      </c>
      <c r="I22" s="138"/>
    </row>
    <row r="23" spans="1:255" x14ac:dyDescent="0.2">
      <c r="A23" s="131"/>
      <c r="B23" s="330" t="s">
        <v>121</v>
      </c>
      <c r="C23" s="330"/>
      <c r="D23" s="147"/>
      <c r="E23" s="148">
        <v>0</v>
      </c>
      <c r="F23" s="147"/>
      <c r="G23" s="148"/>
      <c r="H23" s="145">
        <f t="shared" si="0"/>
        <v>0</v>
      </c>
      <c r="I23" s="138"/>
    </row>
    <row r="24" spans="1:255" x14ac:dyDescent="0.2">
      <c r="A24" s="131"/>
      <c r="B24" s="330" t="s">
        <v>142</v>
      </c>
      <c r="C24" s="330"/>
      <c r="D24" s="147"/>
      <c r="E24" s="148">
        <v>-13578458607.17</v>
      </c>
      <c r="F24" s="147"/>
      <c r="G24" s="148"/>
      <c r="H24" s="145">
        <f t="shared" si="0"/>
        <v>-13578458607.17</v>
      </c>
      <c r="I24" s="138"/>
    </row>
    <row r="25" spans="1:255" x14ac:dyDescent="0.2">
      <c r="A25" s="139"/>
      <c r="B25" s="143"/>
      <c r="C25" s="144"/>
      <c r="D25" s="147"/>
      <c r="E25" s="145"/>
      <c r="F25" s="147"/>
      <c r="G25" s="147"/>
      <c r="H25" s="147"/>
      <c r="I25" s="138"/>
    </row>
    <row r="26" spans="1:255" ht="22.5" customHeight="1" x14ac:dyDescent="0.2">
      <c r="A26" s="139"/>
      <c r="B26" s="336" t="s">
        <v>143</v>
      </c>
      <c r="C26" s="336"/>
      <c r="D26" s="146"/>
      <c r="E26" s="146"/>
      <c r="F26" s="146"/>
      <c r="G26" s="146">
        <f>SUM(G27:G28)</f>
        <v>0</v>
      </c>
      <c r="H26" s="146">
        <f>SUM(D26:G26)</f>
        <v>0</v>
      </c>
      <c r="I26" s="138"/>
    </row>
    <row r="27" spans="1:255" ht="18" customHeight="1" x14ac:dyDescent="0.2">
      <c r="A27" s="139"/>
      <c r="B27" s="330" t="s">
        <v>124</v>
      </c>
      <c r="C27" s="335"/>
      <c r="D27" s="146"/>
      <c r="E27" s="146"/>
      <c r="F27" s="146"/>
      <c r="G27" s="145">
        <v>0</v>
      </c>
      <c r="H27" s="146"/>
      <c r="I27" s="138"/>
    </row>
    <row r="28" spans="1:255" ht="15.75" customHeight="1" x14ac:dyDescent="0.2">
      <c r="A28" s="139"/>
      <c r="B28" s="330" t="s">
        <v>125</v>
      </c>
      <c r="C28" s="336"/>
      <c r="D28" s="146"/>
      <c r="E28" s="146"/>
      <c r="F28" s="146"/>
      <c r="G28" s="145">
        <v>0</v>
      </c>
      <c r="H28" s="146"/>
      <c r="I28" s="138"/>
    </row>
    <row r="29" spans="1:255" ht="15.75" customHeight="1" x14ac:dyDescent="0.2">
      <c r="A29" s="139"/>
      <c r="B29" s="150"/>
      <c r="C29" s="151"/>
      <c r="D29" s="146"/>
      <c r="E29" s="146"/>
      <c r="F29" s="146"/>
      <c r="G29" s="145"/>
      <c r="H29" s="146"/>
      <c r="I29" s="138"/>
      <c r="IU29" s="152"/>
    </row>
    <row r="30" spans="1:255" ht="15.75" customHeight="1" x14ac:dyDescent="0.2">
      <c r="A30" s="139"/>
      <c r="B30" s="335" t="s">
        <v>144</v>
      </c>
      <c r="C30" s="330"/>
      <c r="D30" s="146">
        <f>D14</f>
        <v>4855447543.8900003</v>
      </c>
      <c r="E30" s="146">
        <f>E19</f>
        <v>15594627064.459997</v>
      </c>
      <c r="F30" s="146">
        <f>F19</f>
        <v>1711002975.0699997</v>
      </c>
      <c r="G30" s="146">
        <f>G26</f>
        <v>0</v>
      </c>
      <c r="H30" s="146">
        <f>D30+E30+F30+G30</f>
        <v>22161077583.419998</v>
      </c>
      <c r="I30" s="138"/>
      <c r="IU30" s="63"/>
    </row>
    <row r="31" spans="1:255" x14ac:dyDescent="0.2">
      <c r="A31" s="131"/>
      <c r="B31" s="144"/>
      <c r="C31" s="153"/>
      <c r="D31" s="145"/>
      <c r="E31" s="147"/>
      <c r="F31" s="147"/>
      <c r="G31" s="145"/>
      <c r="H31" s="145"/>
      <c r="I31" s="138"/>
    </row>
    <row r="32" spans="1:255" ht="24" customHeight="1" x14ac:dyDescent="0.2">
      <c r="A32" s="139"/>
      <c r="B32" s="331" t="s">
        <v>145</v>
      </c>
      <c r="C32" s="331"/>
      <c r="D32" s="146">
        <f>SUM(D33:D35)</f>
        <v>89140000</v>
      </c>
      <c r="E32" s="149"/>
      <c r="F32" s="146">
        <f>SUM(F33:F35)</f>
        <v>0</v>
      </c>
      <c r="G32" s="146"/>
      <c r="H32" s="146">
        <f>SUM(D32:G32)</f>
        <v>89140000</v>
      </c>
      <c r="I32" s="138"/>
    </row>
    <row r="33" spans="1:255" x14ac:dyDescent="0.2">
      <c r="A33" s="131"/>
      <c r="B33" s="330" t="s">
        <v>37</v>
      </c>
      <c r="C33" s="330"/>
      <c r="D33" s="148">
        <v>89140000</v>
      </c>
      <c r="E33" s="147"/>
      <c r="F33" s="147"/>
      <c r="G33" s="148"/>
      <c r="H33" s="145">
        <f>SUM(D33:G33)</f>
        <v>89140000</v>
      </c>
      <c r="I33" s="138"/>
    </row>
    <row r="34" spans="1:255" x14ac:dyDescent="0.2">
      <c r="A34" s="131"/>
      <c r="B34" s="330" t="s">
        <v>115</v>
      </c>
      <c r="C34" s="330"/>
      <c r="D34" s="148">
        <v>0</v>
      </c>
      <c r="E34" s="147"/>
      <c r="F34" s="147"/>
      <c r="G34" s="148"/>
      <c r="H34" s="145">
        <f>SUM(D34:G34)</f>
        <v>0</v>
      </c>
      <c r="I34" s="138"/>
    </row>
    <row r="35" spans="1:255" x14ac:dyDescent="0.2">
      <c r="A35" s="131"/>
      <c r="B35" s="330" t="s">
        <v>138</v>
      </c>
      <c r="C35" s="330"/>
      <c r="D35" s="147">
        <v>0</v>
      </c>
      <c r="E35" s="147"/>
      <c r="F35" s="147"/>
      <c r="G35" s="148"/>
      <c r="H35" s="145">
        <f>SUM(D35:G35)</f>
        <v>0</v>
      </c>
      <c r="I35" s="138"/>
      <c r="IU35" s="63"/>
    </row>
    <row r="36" spans="1:255" x14ac:dyDescent="0.2">
      <c r="A36" s="139"/>
      <c r="B36" s="143"/>
      <c r="C36" s="144"/>
      <c r="D36" s="145"/>
      <c r="E36" s="147"/>
      <c r="F36" s="147"/>
      <c r="G36" s="145"/>
      <c r="H36" s="145"/>
      <c r="I36" s="138"/>
    </row>
    <row r="37" spans="1:255" ht="22.5" customHeight="1" x14ac:dyDescent="0.2">
      <c r="A37" s="139" t="s">
        <v>131</v>
      </c>
      <c r="B37" s="331" t="s">
        <v>146</v>
      </c>
      <c r="C37" s="331"/>
      <c r="D37" s="146"/>
      <c r="E37" s="146">
        <f>SUM(E38:E39)</f>
        <v>1668962525</v>
      </c>
      <c r="F37" s="146">
        <f>SUM(F38:F42)</f>
        <v>1374362125.0300002</v>
      </c>
      <c r="G37" s="146"/>
      <c r="H37" s="146">
        <f t="shared" ref="H37:H42" si="1">SUM(D37:G37)</f>
        <v>3043324650.0300002</v>
      </c>
      <c r="I37" s="138"/>
    </row>
    <row r="38" spans="1:255" x14ac:dyDescent="0.2">
      <c r="A38" s="131"/>
      <c r="B38" s="330" t="s">
        <v>140</v>
      </c>
      <c r="C38" s="330"/>
      <c r="D38" s="147"/>
      <c r="E38" s="97"/>
      <c r="F38" s="97">
        <v>3631219974.0500002</v>
      </c>
      <c r="G38" s="148"/>
      <c r="H38" s="145">
        <f t="shared" si="1"/>
        <v>3631219974.0500002</v>
      </c>
      <c r="I38" s="138"/>
    </row>
    <row r="39" spans="1:255" x14ac:dyDescent="0.2">
      <c r="A39" s="131"/>
      <c r="B39" s="330" t="s">
        <v>119</v>
      </c>
      <c r="C39" s="330"/>
      <c r="D39" s="147"/>
      <c r="E39" s="148">
        <v>1668962525</v>
      </c>
      <c r="F39" s="148">
        <v>-1711002975.0699999</v>
      </c>
      <c r="G39" s="148"/>
      <c r="H39" s="145">
        <f t="shared" si="1"/>
        <v>-42040450.069999933</v>
      </c>
      <c r="I39" s="138"/>
    </row>
    <row r="40" spans="1:255" x14ac:dyDescent="0.2">
      <c r="A40" s="131"/>
      <c r="B40" s="330" t="s">
        <v>141</v>
      </c>
      <c r="C40" s="330"/>
      <c r="D40" s="147"/>
      <c r="E40" s="148"/>
      <c r="F40" s="148">
        <v>0</v>
      </c>
      <c r="G40" s="148"/>
      <c r="H40" s="145">
        <f t="shared" si="1"/>
        <v>0</v>
      </c>
      <c r="I40" s="138"/>
    </row>
    <row r="41" spans="1:255" x14ac:dyDescent="0.2">
      <c r="A41" s="131"/>
      <c r="B41" s="330" t="s">
        <v>121</v>
      </c>
      <c r="C41" s="330"/>
      <c r="D41" s="147"/>
      <c r="E41" s="148"/>
      <c r="F41" s="147">
        <v>0</v>
      </c>
      <c r="G41" s="148"/>
      <c r="H41" s="145">
        <f t="shared" si="1"/>
        <v>0</v>
      </c>
      <c r="I41" s="138"/>
    </row>
    <row r="42" spans="1:255" x14ac:dyDescent="0.2">
      <c r="A42" s="131"/>
      <c r="B42" s="330" t="s">
        <v>122</v>
      </c>
      <c r="C42" s="330"/>
      <c r="D42" s="147"/>
      <c r="E42" s="148"/>
      <c r="F42" s="148">
        <v>-545854873.95000005</v>
      </c>
      <c r="G42" s="148"/>
      <c r="H42" s="145">
        <f t="shared" si="1"/>
        <v>-545854873.95000005</v>
      </c>
      <c r="I42" s="138"/>
    </row>
    <row r="43" spans="1:255" x14ac:dyDescent="0.2">
      <c r="A43" s="131"/>
      <c r="B43" s="150"/>
      <c r="C43" s="150"/>
      <c r="D43" s="147"/>
      <c r="E43" s="148"/>
      <c r="F43" s="147"/>
      <c r="G43" s="148"/>
      <c r="H43" s="145"/>
      <c r="I43" s="138"/>
    </row>
    <row r="44" spans="1:255" ht="24.75" customHeight="1" x14ac:dyDescent="0.2">
      <c r="A44" s="139"/>
      <c r="B44" s="331" t="s">
        <v>147</v>
      </c>
      <c r="C44" s="331"/>
      <c r="D44" s="147"/>
      <c r="E44" s="145"/>
      <c r="F44" s="147"/>
      <c r="G44" s="146">
        <f>SUM(G45:G47)</f>
        <v>0</v>
      </c>
      <c r="H44" s="149">
        <v>0</v>
      </c>
      <c r="I44" s="138"/>
    </row>
    <row r="45" spans="1:255" ht="16.5" customHeight="1" x14ac:dyDescent="0.2">
      <c r="A45" s="139"/>
      <c r="B45" s="332" t="s">
        <v>124</v>
      </c>
      <c r="C45" s="332"/>
      <c r="D45" s="147"/>
      <c r="E45" s="145"/>
      <c r="F45" s="147"/>
      <c r="G45" s="147">
        <v>0</v>
      </c>
      <c r="H45" s="147">
        <v>0</v>
      </c>
      <c r="I45" s="138"/>
    </row>
    <row r="46" spans="1:255" x14ac:dyDescent="0.2">
      <c r="A46" s="139"/>
      <c r="B46" s="332" t="s">
        <v>125</v>
      </c>
      <c r="C46" s="332"/>
      <c r="D46" s="147"/>
      <c r="E46" s="145"/>
      <c r="F46" s="147"/>
      <c r="G46" s="147">
        <v>0</v>
      </c>
      <c r="H46" s="147">
        <v>0</v>
      </c>
      <c r="I46" s="138"/>
      <c r="IU46" s="63"/>
    </row>
    <row r="47" spans="1:255" x14ac:dyDescent="0.2">
      <c r="A47" s="139"/>
      <c r="B47" s="143"/>
      <c r="C47" s="144"/>
      <c r="D47" s="147"/>
      <c r="E47" s="145"/>
      <c r="F47" s="147"/>
      <c r="G47" s="147"/>
      <c r="H47" s="147"/>
      <c r="I47" s="138"/>
    </row>
    <row r="48" spans="1:255" x14ac:dyDescent="0.2">
      <c r="A48" s="154"/>
      <c r="B48" s="333" t="s">
        <v>148</v>
      </c>
      <c r="C48" s="333"/>
      <c r="D48" s="155">
        <f>D30+D32</f>
        <v>4944587543.8900003</v>
      </c>
      <c r="E48" s="155">
        <f>E30+E37</f>
        <v>17263589589.459999</v>
      </c>
      <c r="F48" s="155">
        <f>F30+F37+F32</f>
        <v>3085365100.0999999</v>
      </c>
      <c r="G48" s="155">
        <f>G30+G44</f>
        <v>0</v>
      </c>
      <c r="H48" s="155">
        <f>SUM(D48:G48)</f>
        <v>25293542233.449997</v>
      </c>
      <c r="I48" s="156"/>
      <c r="IU48" s="152"/>
    </row>
    <row r="49" spans="1:255" x14ac:dyDescent="0.2">
      <c r="A49" s="157"/>
      <c r="B49" s="157"/>
      <c r="C49" s="157"/>
      <c r="D49" s="157"/>
      <c r="E49" s="157"/>
      <c r="F49" s="157"/>
      <c r="G49" s="157"/>
      <c r="H49" s="157"/>
      <c r="I49" s="158"/>
    </row>
    <row r="50" spans="1:255" x14ac:dyDescent="0.2">
      <c r="D50" s="159"/>
      <c r="E50" s="159"/>
      <c r="I50" s="133"/>
      <c r="IU50" s="63"/>
    </row>
    <row r="51" spans="1:255" x14ac:dyDescent="0.2">
      <c r="A51" s="4"/>
      <c r="B51" s="334" t="s">
        <v>60</v>
      </c>
      <c r="C51" s="334"/>
      <c r="D51" s="334"/>
      <c r="E51" s="334"/>
      <c r="F51" s="334"/>
      <c r="G51" s="334"/>
      <c r="H51" s="334"/>
      <c r="I51" s="334"/>
      <c r="J51" s="46"/>
    </row>
    <row r="52" spans="1:255" x14ac:dyDescent="0.2">
      <c r="A52" s="4"/>
      <c r="B52" s="46"/>
      <c r="C52" s="47"/>
      <c r="D52" s="48"/>
      <c r="E52" s="48"/>
      <c r="F52" s="4"/>
      <c r="G52" s="160"/>
      <c r="H52" s="47"/>
      <c r="I52" s="48"/>
      <c r="J52" s="48"/>
    </row>
    <row r="53" spans="1:255" x14ac:dyDescent="0.2">
      <c r="A53" s="4"/>
      <c r="B53" s="46"/>
      <c r="C53" s="327"/>
      <c r="D53" s="327"/>
      <c r="E53" s="48"/>
      <c r="F53" s="4"/>
      <c r="G53" s="328"/>
      <c r="H53" s="328"/>
      <c r="I53" s="48"/>
      <c r="J53" s="48"/>
    </row>
    <row r="54" spans="1:255" x14ac:dyDescent="0.2">
      <c r="A54" s="4"/>
      <c r="B54" s="161"/>
      <c r="C54" s="329" t="s">
        <v>64</v>
      </c>
      <c r="D54" s="329"/>
      <c r="E54" s="48"/>
      <c r="F54" s="48"/>
      <c r="G54" s="329" t="s">
        <v>65</v>
      </c>
      <c r="H54" s="329"/>
      <c r="I54" s="134"/>
      <c r="J54" s="48"/>
    </row>
    <row r="55" spans="1:255" ht="15" customHeight="1" x14ac:dyDescent="0.2">
      <c r="A55" s="4"/>
      <c r="B55" s="49"/>
      <c r="C55" s="312" t="s">
        <v>62</v>
      </c>
      <c r="D55" s="312"/>
      <c r="E55" s="162"/>
      <c r="F55" s="162"/>
      <c r="G55" s="312" t="s">
        <v>61</v>
      </c>
      <c r="H55" s="312"/>
      <c r="I55" s="312"/>
      <c r="J55" s="48"/>
    </row>
    <row r="56" spans="1:255" x14ac:dyDescent="0.2"/>
    <row r="57" spans="1:255" x14ac:dyDescent="0.2"/>
  </sheetData>
  <mergeCells count="42">
    <mergeCell ref="B19:C19"/>
    <mergeCell ref="C2:G2"/>
    <mergeCell ref="C3:G3"/>
    <mergeCell ref="C4:G4"/>
    <mergeCell ref="C5:I5"/>
    <mergeCell ref="C6:G6"/>
    <mergeCell ref="B9:C9"/>
    <mergeCell ref="B12:C12"/>
    <mergeCell ref="B14:C14"/>
    <mergeCell ref="B15:C15"/>
    <mergeCell ref="B16:C16"/>
    <mergeCell ref="B17:C17"/>
    <mergeCell ref="B34:C34"/>
    <mergeCell ref="B20:C20"/>
    <mergeCell ref="B21:C21"/>
    <mergeCell ref="B22:C22"/>
    <mergeCell ref="B23:C23"/>
    <mergeCell ref="B24:C24"/>
    <mergeCell ref="B26:C26"/>
    <mergeCell ref="B27:C27"/>
    <mergeCell ref="B28:C28"/>
    <mergeCell ref="B30:C30"/>
    <mergeCell ref="B32:C32"/>
    <mergeCell ref="B33:C33"/>
    <mergeCell ref="B51:I51"/>
    <mergeCell ref="B35:C35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8:C48"/>
    <mergeCell ref="C53:D53"/>
    <mergeCell ref="G53:H53"/>
    <mergeCell ref="C54:D54"/>
    <mergeCell ref="G54:H54"/>
    <mergeCell ref="C55:D55"/>
    <mergeCell ref="G55:I55"/>
  </mergeCells>
  <phoneticPr fontId="38" type="noConversion"/>
  <pageMargins left="0.2" right="0.2" top="0.75" bottom="0.75" header="0.31" footer="0.31"/>
  <pageSetup scale="5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47" sqref="I47"/>
    </sheetView>
  </sheetViews>
  <sheetFormatPr baseColWidth="10" defaultRowHeight="15" x14ac:dyDescent="0.2"/>
  <cols>
    <col min="1" max="1" width="1.5" customWidth="1"/>
    <col min="2" max="3" width="19.5" customWidth="1"/>
    <col min="4" max="5" width="16.83203125" bestFit="1" customWidth="1"/>
    <col min="6" max="6" width="4" customWidth="1"/>
    <col min="7" max="8" width="20.1640625" customWidth="1"/>
    <col min="9" max="10" width="16.83203125" customWidth="1"/>
    <col min="11" max="11" width="2.33203125" customWidth="1"/>
    <col min="12" max="12" width="14.1640625" bestFit="1" customWidth="1"/>
    <col min="13" max="13" width="18.83203125" bestFit="1" customWidth="1"/>
    <col min="14" max="14" width="19.5" bestFit="1" customWidth="1"/>
    <col min="15" max="15" width="16.83203125" bestFit="1" customWidth="1"/>
    <col min="16" max="16" width="12.5" bestFit="1" customWidth="1"/>
  </cols>
  <sheetData>
    <row r="1" spans="1:16" x14ac:dyDescent="0.2">
      <c r="A1" s="1"/>
      <c r="C1" s="300" t="s">
        <v>149</v>
      </c>
      <c r="D1" s="300"/>
      <c r="E1" s="300"/>
      <c r="F1" s="300"/>
      <c r="G1" s="300"/>
      <c r="H1" s="300"/>
      <c r="I1" s="300"/>
      <c r="J1" s="1"/>
      <c r="K1" s="1"/>
    </row>
    <row r="2" spans="1:16" x14ac:dyDescent="0.2">
      <c r="A2" s="67"/>
      <c r="C2" s="300" t="s">
        <v>150</v>
      </c>
      <c r="D2" s="300"/>
      <c r="E2" s="300"/>
      <c r="F2" s="300"/>
      <c r="G2" s="300"/>
      <c r="H2" s="300"/>
      <c r="I2" s="300"/>
      <c r="J2" s="1"/>
      <c r="K2" s="1"/>
    </row>
    <row r="3" spans="1:16" x14ac:dyDescent="0.2">
      <c r="A3" s="67"/>
      <c r="C3" s="300" t="s">
        <v>1</v>
      </c>
      <c r="D3" s="300"/>
      <c r="E3" s="300"/>
      <c r="F3" s="300"/>
      <c r="G3" s="300"/>
      <c r="H3" s="300"/>
      <c r="I3" s="300"/>
      <c r="J3" s="1"/>
      <c r="K3" s="1"/>
    </row>
    <row r="4" spans="1:16" x14ac:dyDescent="0.2">
      <c r="A4" s="67"/>
      <c r="B4" s="5" t="s">
        <v>2</v>
      </c>
      <c r="C4" s="301" t="s">
        <v>3</v>
      </c>
      <c r="D4" s="301"/>
      <c r="E4" s="301"/>
      <c r="F4" s="301"/>
      <c r="G4" s="301"/>
      <c r="H4" s="301"/>
      <c r="I4" s="301"/>
      <c r="J4" s="75"/>
    </row>
    <row r="5" spans="1:16" x14ac:dyDescent="0.2">
      <c r="A5" s="163"/>
      <c r="B5" s="163"/>
      <c r="C5" s="163"/>
      <c r="D5" s="67"/>
      <c r="E5" s="67"/>
      <c r="F5" s="163"/>
      <c r="I5" s="164"/>
      <c r="J5" s="164"/>
    </row>
    <row r="6" spans="1:16" x14ac:dyDescent="0.2">
      <c r="A6" s="165"/>
      <c r="B6" s="341" t="s">
        <v>4</v>
      </c>
      <c r="C6" s="341"/>
      <c r="D6" s="166" t="s">
        <v>151</v>
      </c>
      <c r="E6" s="166" t="s">
        <v>152</v>
      </c>
      <c r="F6" s="167"/>
      <c r="G6" s="341" t="s">
        <v>4</v>
      </c>
      <c r="H6" s="341"/>
      <c r="I6" s="166" t="s">
        <v>151</v>
      </c>
      <c r="J6" s="166" t="s">
        <v>152</v>
      </c>
      <c r="K6" s="168"/>
    </row>
    <row r="7" spans="1:16" x14ac:dyDescent="0.2">
      <c r="A7" s="15"/>
      <c r="B7" s="16"/>
      <c r="C7" s="16"/>
      <c r="D7" s="17"/>
      <c r="E7" s="17"/>
      <c r="F7" s="6"/>
      <c r="G7" s="4"/>
      <c r="H7" s="169"/>
      <c r="I7" s="4"/>
      <c r="J7" s="4"/>
      <c r="K7" s="18"/>
    </row>
    <row r="8" spans="1:16" x14ac:dyDescent="0.2">
      <c r="A8" s="131"/>
      <c r="B8" s="170"/>
      <c r="C8" s="170"/>
      <c r="D8" s="171"/>
      <c r="E8" s="171"/>
      <c r="F8" s="122"/>
      <c r="G8" s="4"/>
      <c r="H8" s="169"/>
      <c r="I8" s="172"/>
      <c r="J8" s="172"/>
      <c r="K8" s="18"/>
    </row>
    <row r="9" spans="1:16" x14ac:dyDescent="0.2">
      <c r="A9" s="26"/>
      <c r="B9" s="343" t="s">
        <v>71</v>
      </c>
      <c r="C9" s="343"/>
      <c r="D9" s="173">
        <f>D11+D22</f>
        <v>942113779.46000004</v>
      </c>
      <c r="E9" s="173">
        <f>E11+E22</f>
        <v>1376389214.76</v>
      </c>
      <c r="F9" s="122"/>
      <c r="G9" s="343" t="s">
        <v>72</v>
      </c>
      <c r="H9" s="343"/>
      <c r="I9" s="173">
        <f>I11+I23</f>
        <v>1498276706.5599999</v>
      </c>
      <c r="J9" s="173">
        <f>J11+J23</f>
        <v>4196467044.9499998</v>
      </c>
      <c r="K9" s="18"/>
      <c r="M9" s="174"/>
      <c r="N9" s="63"/>
    </row>
    <row r="10" spans="1:16" x14ac:dyDescent="0.2">
      <c r="A10" s="23"/>
      <c r="B10" s="133"/>
      <c r="C10" s="134"/>
      <c r="D10" s="175"/>
      <c r="E10" s="175"/>
      <c r="F10" s="122"/>
      <c r="G10" s="133"/>
      <c r="H10" s="133"/>
      <c r="I10" s="175"/>
      <c r="J10" s="175"/>
      <c r="K10" s="18"/>
      <c r="M10" s="64"/>
      <c r="N10" s="176"/>
      <c r="O10" s="64"/>
    </row>
    <row r="11" spans="1:16" x14ac:dyDescent="0.2">
      <c r="A11" s="23"/>
      <c r="B11" s="343" t="s">
        <v>73</v>
      </c>
      <c r="C11" s="343"/>
      <c r="D11" s="173">
        <f>SUM(D13:D20)</f>
        <v>942113779.46000004</v>
      </c>
      <c r="E11" s="173">
        <f>SUM(E13:E20)</f>
        <v>721523858.41999996</v>
      </c>
      <c r="F11" s="122"/>
      <c r="G11" s="343" t="s">
        <v>74</v>
      </c>
      <c r="H11" s="343"/>
      <c r="I11" s="173">
        <f>SUM(I13:I21)</f>
        <v>1498276706.5599999</v>
      </c>
      <c r="J11" s="173">
        <f>SUM(J13:J21)</f>
        <v>4022010307.3699999</v>
      </c>
      <c r="K11" s="18"/>
      <c r="M11" s="64"/>
      <c r="N11" s="174"/>
      <c r="O11" s="64"/>
    </row>
    <row r="12" spans="1:16" x14ac:dyDescent="0.2">
      <c r="A12" s="23"/>
      <c r="B12" s="133"/>
      <c r="C12" s="134"/>
      <c r="D12" s="175"/>
      <c r="E12" s="175"/>
      <c r="F12" s="122"/>
      <c r="G12" s="133"/>
      <c r="H12" s="133"/>
      <c r="I12" s="175"/>
      <c r="J12" s="175"/>
      <c r="K12" s="18"/>
      <c r="M12" s="63"/>
      <c r="N12" s="64"/>
      <c r="O12" s="64"/>
      <c r="P12" s="174"/>
    </row>
    <row r="13" spans="1:16" x14ac:dyDescent="0.2">
      <c r="A13" s="26"/>
      <c r="B13" s="342" t="s">
        <v>75</v>
      </c>
      <c r="C13" s="342"/>
      <c r="D13" s="177">
        <v>942113779.46000004</v>
      </c>
      <c r="E13" s="177">
        <v>0</v>
      </c>
      <c r="F13" s="122"/>
      <c r="G13" s="342" t="s">
        <v>76</v>
      </c>
      <c r="H13" s="342"/>
      <c r="I13" s="178">
        <v>0</v>
      </c>
      <c r="J13" s="178">
        <v>4022010307.3699999</v>
      </c>
      <c r="K13" s="18"/>
      <c r="M13" s="64"/>
      <c r="N13" s="64"/>
      <c r="O13" s="179"/>
    </row>
    <row r="14" spans="1:16" x14ac:dyDescent="0.2">
      <c r="A14" s="26"/>
      <c r="B14" s="342" t="s">
        <v>77</v>
      </c>
      <c r="C14" s="342"/>
      <c r="D14" s="178">
        <v>0</v>
      </c>
      <c r="E14" s="178">
        <v>721523858.41999996</v>
      </c>
      <c r="F14" s="122"/>
      <c r="G14" s="342" t="s">
        <v>78</v>
      </c>
      <c r="H14" s="342"/>
      <c r="I14" s="178">
        <v>194224559.96000001</v>
      </c>
      <c r="J14" s="178"/>
      <c r="K14" s="18"/>
      <c r="M14" s="64"/>
      <c r="N14" s="64"/>
      <c r="O14" s="179"/>
    </row>
    <row r="15" spans="1:16" x14ac:dyDescent="0.2">
      <c r="A15" s="26"/>
      <c r="B15" s="342" t="s">
        <v>79</v>
      </c>
      <c r="C15" s="342"/>
      <c r="D15" s="178"/>
      <c r="E15" s="178"/>
      <c r="F15" s="122"/>
      <c r="G15" s="342" t="s">
        <v>80</v>
      </c>
      <c r="H15" s="342"/>
      <c r="I15" s="178">
        <v>45057530.399999999</v>
      </c>
      <c r="J15" s="178"/>
      <c r="K15" s="18"/>
      <c r="M15" s="64"/>
    </row>
    <row r="16" spans="1:16" x14ac:dyDescent="0.2">
      <c r="A16" s="26"/>
      <c r="B16" s="342" t="s">
        <v>81</v>
      </c>
      <c r="C16" s="342"/>
      <c r="D16" s="178">
        <v>0</v>
      </c>
      <c r="E16" s="178"/>
      <c r="F16" s="122"/>
      <c r="G16" s="342" t="s">
        <v>82</v>
      </c>
      <c r="H16" s="342"/>
      <c r="I16" s="178"/>
      <c r="J16" s="178"/>
      <c r="K16" s="18"/>
    </row>
    <row r="17" spans="1:15" x14ac:dyDescent="0.2">
      <c r="A17" s="26"/>
      <c r="B17" s="342" t="s">
        <v>83</v>
      </c>
      <c r="C17" s="342"/>
      <c r="D17" s="178">
        <v>0</v>
      </c>
      <c r="E17" s="178"/>
      <c r="F17" s="122"/>
      <c r="G17" s="342" t="s">
        <v>84</v>
      </c>
      <c r="H17" s="342"/>
      <c r="I17" s="178"/>
      <c r="J17" s="178"/>
      <c r="K17" s="18"/>
      <c r="L17" s="174"/>
      <c r="M17" s="174"/>
      <c r="N17" s="63"/>
    </row>
    <row r="18" spans="1:15" ht="15" customHeight="1" x14ac:dyDescent="0.2">
      <c r="A18" s="26"/>
      <c r="B18" s="342" t="s">
        <v>85</v>
      </c>
      <c r="C18" s="342"/>
      <c r="D18" s="178">
        <v>0</v>
      </c>
      <c r="E18" s="178"/>
      <c r="F18" s="122"/>
      <c r="G18" s="342" t="s">
        <v>86</v>
      </c>
      <c r="H18" s="342"/>
      <c r="I18" s="178"/>
      <c r="J18" s="178"/>
      <c r="K18" s="18"/>
      <c r="M18" s="64"/>
      <c r="N18" s="64"/>
      <c r="O18" s="179"/>
    </row>
    <row r="19" spans="1:15" x14ac:dyDescent="0.2">
      <c r="A19" s="26"/>
      <c r="B19" s="342"/>
      <c r="C19" s="342"/>
      <c r="D19" s="178"/>
      <c r="E19" s="178"/>
      <c r="F19" s="122"/>
      <c r="G19" s="342"/>
      <c r="H19" s="342"/>
      <c r="I19" s="178">
        <v>121214890.36</v>
      </c>
      <c r="J19" s="178"/>
      <c r="K19" s="18"/>
      <c r="M19" s="63"/>
    </row>
    <row r="20" spans="1:15" x14ac:dyDescent="0.2">
      <c r="A20" s="26"/>
      <c r="B20" s="342" t="s">
        <v>87</v>
      </c>
      <c r="C20" s="342"/>
      <c r="D20" s="178">
        <v>0</v>
      </c>
      <c r="E20" s="178"/>
      <c r="F20" s="122"/>
      <c r="G20" s="342" t="s">
        <v>88</v>
      </c>
      <c r="H20" s="342"/>
      <c r="I20" s="178"/>
      <c r="J20" s="178"/>
      <c r="K20" s="18"/>
      <c r="M20" s="63"/>
    </row>
    <row r="21" spans="1:15" x14ac:dyDescent="0.2">
      <c r="A21" s="23"/>
      <c r="B21" s="133"/>
      <c r="C21" s="134"/>
      <c r="D21" s="175"/>
      <c r="E21" s="175"/>
      <c r="F21" s="122"/>
      <c r="G21" s="342" t="s">
        <v>89</v>
      </c>
      <c r="H21" s="342"/>
      <c r="I21" s="178">
        <v>1137779725.8399999</v>
      </c>
      <c r="J21" s="178"/>
      <c r="K21" s="18"/>
      <c r="M21" s="64"/>
    </row>
    <row r="22" spans="1:15" x14ac:dyDescent="0.2">
      <c r="A22" s="23"/>
      <c r="B22" s="343" t="s">
        <v>92</v>
      </c>
      <c r="C22" s="343"/>
      <c r="D22" s="173">
        <f>SUM(D24:D36)</f>
        <v>0</v>
      </c>
      <c r="E22" s="173">
        <f>SUM(E24:E36)</f>
        <v>654865356.34000003</v>
      </c>
      <c r="F22" s="122"/>
      <c r="G22" s="133"/>
      <c r="H22" s="133"/>
      <c r="I22" s="175"/>
      <c r="J22" s="175"/>
      <c r="K22" s="18"/>
      <c r="M22" s="63"/>
    </row>
    <row r="23" spans="1:15" x14ac:dyDescent="0.2">
      <c r="A23" s="23"/>
      <c r="B23" s="133"/>
      <c r="C23" s="134"/>
      <c r="D23" s="175"/>
      <c r="E23" s="175"/>
      <c r="F23" s="122"/>
      <c r="G23" s="344" t="s">
        <v>93</v>
      </c>
      <c r="H23" s="344"/>
      <c r="I23" s="173">
        <f>SUM(I25:I32)</f>
        <v>0</v>
      </c>
      <c r="J23" s="173">
        <f>SUM(J25:J32)</f>
        <v>174456737.58000001</v>
      </c>
      <c r="K23" s="18"/>
      <c r="M23" s="63"/>
    </row>
    <row r="24" spans="1:15" x14ac:dyDescent="0.2">
      <c r="A24" s="26"/>
      <c r="B24" s="342" t="s">
        <v>94</v>
      </c>
      <c r="C24" s="342"/>
      <c r="D24" s="178">
        <v>0</v>
      </c>
      <c r="E24" s="178"/>
      <c r="F24" s="122"/>
      <c r="G24" s="133"/>
      <c r="H24" s="133"/>
      <c r="I24" s="175"/>
      <c r="J24" s="175"/>
      <c r="K24" s="18"/>
    </row>
    <row r="25" spans="1:15" ht="15" customHeight="1" x14ac:dyDescent="0.2">
      <c r="A25" s="26"/>
      <c r="B25" s="342" t="s">
        <v>96</v>
      </c>
      <c r="C25" s="342"/>
      <c r="D25" s="178">
        <v>0</v>
      </c>
      <c r="E25" s="178"/>
      <c r="F25" s="122"/>
      <c r="G25" s="342" t="s">
        <v>95</v>
      </c>
      <c r="H25" s="342"/>
      <c r="I25" s="178"/>
      <c r="J25" s="178"/>
      <c r="K25" s="18"/>
    </row>
    <row r="26" spans="1:15" x14ac:dyDescent="0.2">
      <c r="A26" s="26"/>
      <c r="B26" s="342"/>
      <c r="C26" s="342"/>
      <c r="D26" s="178"/>
      <c r="E26" s="178"/>
      <c r="F26" s="122"/>
      <c r="G26" s="342" t="s">
        <v>97</v>
      </c>
      <c r="H26" s="342"/>
      <c r="I26" s="178"/>
      <c r="J26" s="178"/>
      <c r="K26" s="18"/>
      <c r="M26" s="63"/>
    </row>
    <row r="27" spans="1:15" ht="15" customHeight="1" x14ac:dyDescent="0.2">
      <c r="A27" s="26"/>
      <c r="B27" s="342" t="s">
        <v>99</v>
      </c>
      <c r="C27" s="342"/>
      <c r="D27" s="178">
        <v>0</v>
      </c>
      <c r="E27" s="180">
        <v>610338559.52999997</v>
      </c>
      <c r="F27" s="122"/>
      <c r="G27" s="342" t="s">
        <v>98</v>
      </c>
      <c r="H27" s="342"/>
      <c r="I27" s="178"/>
      <c r="J27" s="178">
        <v>174456737.58000001</v>
      </c>
      <c r="K27" s="18"/>
      <c r="M27" s="64"/>
      <c r="O27" s="179"/>
    </row>
    <row r="28" spans="1:15" x14ac:dyDescent="0.2">
      <c r="A28" s="26"/>
      <c r="B28" s="342"/>
      <c r="C28" s="342"/>
      <c r="D28" s="178"/>
      <c r="E28" s="180"/>
      <c r="F28" s="122"/>
      <c r="G28" s="342" t="s">
        <v>100</v>
      </c>
      <c r="H28" s="342"/>
      <c r="I28" s="178"/>
      <c r="J28" s="178"/>
      <c r="K28" s="18"/>
      <c r="M28" s="64"/>
    </row>
    <row r="29" spans="1:15" x14ac:dyDescent="0.2">
      <c r="A29" s="26"/>
      <c r="B29" s="342" t="s">
        <v>102</v>
      </c>
      <c r="C29" s="342"/>
      <c r="D29" s="178">
        <v>0</v>
      </c>
      <c r="E29" s="178">
        <v>42203167.859999999</v>
      </c>
      <c r="F29" s="122"/>
      <c r="G29" s="342" t="s">
        <v>101</v>
      </c>
      <c r="H29" s="342"/>
      <c r="I29" s="178"/>
      <c r="J29" s="178"/>
      <c r="K29" s="18"/>
    </row>
    <row r="30" spans="1:15" x14ac:dyDescent="0.2">
      <c r="A30" s="26"/>
      <c r="B30" s="342" t="s">
        <v>103</v>
      </c>
      <c r="C30" s="342"/>
      <c r="D30" s="178">
        <v>0</v>
      </c>
      <c r="E30" s="178">
        <v>467958.85</v>
      </c>
      <c r="F30" s="122"/>
      <c r="G30" s="342" t="s">
        <v>104</v>
      </c>
      <c r="H30" s="342"/>
      <c r="I30" s="178"/>
      <c r="J30" s="178"/>
      <c r="K30" s="18"/>
    </row>
    <row r="31" spans="1:15" ht="15" customHeight="1" x14ac:dyDescent="0.2">
      <c r="A31" s="26"/>
      <c r="B31" s="342" t="s">
        <v>105</v>
      </c>
      <c r="C31" s="342"/>
      <c r="D31" s="178">
        <v>0</v>
      </c>
      <c r="E31" s="178"/>
      <c r="F31" s="122"/>
      <c r="I31" s="174"/>
      <c r="J31" s="174"/>
      <c r="K31" s="18"/>
      <c r="O31" s="64"/>
    </row>
    <row r="32" spans="1:15" x14ac:dyDescent="0.2">
      <c r="A32" s="26"/>
      <c r="B32" s="342"/>
      <c r="C32" s="342"/>
      <c r="D32" s="178"/>
      <c r="E32" s="178"/>
      <c r="F32" s="122"/>
      <c r="G32" s="181"/>
      <c r="H32" s="181"/>
      <c r="I32" s="178"/>
      <c r="J32" s="178"/>
      <c r="K32" s="18"/>
      <c r="M32" s="63"/>
      <c r="N32" s="174"/>
    </row>
    <row r="33" spans="1:15" ht="24" customHeight="1" x14ac:dyDescent="0.2">
      <c r="A33" s="26"/>
      <c r="B33" s="342" t="s">
        <v>107</v>
      </c>
      <c r="C33" s="342"/>
      <c r="D33" s="178">
        <v>0</v>
      </c>
      <c r="E33" s="178">
        <v>1855670.1</v>
      </c>
      <c r="F33" s="122"/>
      <c r="G33" s="343" t="s">
        <v>111</v>
      </c>
      <c r="H33" s="343"/>
      <c r="I33" s="173">
        <f>I35+I41+I50</f>
        <v>1758103648.6600001</v>
      </c>
      <c r="J33" s="173">
        <f>J35+J41+J50</f>
        <v>2256857849.02</v>
      </c>
      <c r="K33" s="18"/>
      <c r="M33" s="64"/>
    </row>
    <row r="34" spans="1:15" ht="15" customHeight="1" x14ac:dyDescent="0.2">
      <c r="A34" s="26"/>
      <c r="B34" s="342" t="s">
        <v>108</v>
      </c>
      <c r="C34" s="342"/>
      <c r="D34" s="178">
        <v>0</v>
      </c>
      <c r="E34" s="178"/>
      <c r="F34" s="122"/>
      <c r="G34" s="133"/>
      <c r="H34" s="133"/>
      <c r="I34" s="175"/>
      <c r="J34" s="175"/>
      <c r="K34" s="18"/>
      <c r="M34" s="174"/>
    </row>
    <row r="35" spans="1:15" x14ac:dyDescent="0.2">
      <c r="A35" s="26"/>
      <c r="B35" s="342"/>
      <c r="C35" s="342"/>
      <c r="D35" s="178"/>
      <c r="E35" s="178"/>
      <c r="F35" s="122"/>
      <c r="G35" s="343" t="s">
        <v>113</v>
      </c>
      <c r="H35" s="343"/>
      <c r="I35" s="173">
        <f>SUM(I37:I39)</f>
        <v>89140000</v>
      </c>
      <c r="J35" s="173">
        <f>SUM(J37:J39)</f>
        <v>0</v>
      </c>
      <c r="K35" s="18"/>
    </row>
    <row r="36" spans="1:15" ht="15" customHeight="1" x14ac:dyDescent="0.2">
      <c r="A36" s="26"/>
      <c r="B36" s="342" t="s">
        <v>110</v>
      </c>
      <c r="C36" s="342"/>
      <c r="D36" s="178">
        <v>0</v>
      </c>
      <c r="E36" s="178"/>
      <c r="F36" s="122"/>
      <c r="G36" s="133"/>
      <c r="H36" s="133"/>
      <c r="I36" s="175"/>
      <c r="J36" s="175"/>
      <c r="K36" s="18"/>
    </row>
    <row r="37" spans="1:15" x14ac:dyDescent="0.2">
      <c r="A37" s="23"/>
      <c r="B37" s="133"/>
      <c r="C37" s="134"/>
      <c r="D37" s="182"/>
      <c r="E37" s="182"/>
      <c r="F37" s="122"/>
      <c r="G37" s="342" t="s">
        <v>37</v>
      </c>
      <c r="H37" s="342"/>
      <c r="I37" s="178">
        <v>89140000</v>
      </c>
      <c r="J37" s="178">
        <v>0</v>
      </c>
      <c r="K37" s="18"/>
    </row>
    <row r="38" spans="1:15" ht="15" customHeight="1" x14ac:dyDescent="0.2">
      <c r="A38" s="26"/>
      <c r="B38" s="4"/>
      <c r="C38" s="4"/>
      <c r="D38" s="183"/>
      <c r="E38" s="183"/>
      <c r="F38" s="122"/>
      <c r="G38" s="342" t="s">
        <v>115</v>
      </c>
      <c r="H38" s="342"/>
      <c r="I38" s="178">
        <v>0</v>
      </c>
      <c r="J38" s="178">
        <v>0</v>
      </c>
      <c r="K38" s="18"/>
      <c r="M38" s="174"/>
    </row>
    <row r="39" spans="1:15" x14ac:dyDescent="0.2">
      <c r="A39" s="23"/>
      <c r="B39" s="4"/>
      <c r="C39" s="4"/>
      <c r="D39" s="183"/>
      <c r="E39" s="183"/>
      <c r="F39" s="122"/>
      <c r="G39" s="342" t="s">
        <v>116</v>
      </c>
      <c r="H39" s="342"/>
      <c r="I39" s="178">
        <v>0</v>
      </c>
      <c r="J39" s="178">
        <v>0</v>
      </c>
      <c r="K39" s="18"/>
    </row>
    <row r="40" spans="1:15" x14ac:dyDescent="0.2">
      <c r="A40" s="26"/>
      <c r="B40" s="4"/>
      <c r="C40" s="4"/>
      <c r="D40" s="183"/>
      <c r="E40" s="183"/>
      <c r="F40" s="122"/>
      <c r="G40" s="133"/>
      <c r="H40" s="133"/>
      <c r="I40" s="175"/>
      <c r="J40" s="175"/>
      <c r="K40" s="18"/>
      <c r="M40" s="174"/>
    </row>
    <row r="41" spans="1:15" ht="15" customHeight="1" x14ac:dyDescent="0.2">
      <c r="A41" s="23"/>
      <c r="B41" s="4"/>
      <c r="C41" s="4"/>
      <c r="D41" s="183"/>
      <c r="E41" s="183"/>
      <c r="F41" s="122"/>
      <c r="G41" s="343" t="s">
        <v>117</v>
      </c>
      <c r="H41" s="343"/>
      <c r="I41" s="173">
        <f>SUM(I43:I47)</f>
        <v>1668963648.6600001</v>
      </c>
      <c r="J41" s="173">
        <f>SUM(J43:J47)</f>
        <v>2256857849.02</v>
      </c>
      <c r="K41" s="18"/>
      <c r="M41" s="64"/>
    </row>
    <row r="42" spans="1:15" ht="15" customHeight="1" x14ac:dyDescent="0.2">
      <c r="A42" s="26"/>
      <c r="B42" s="4"/>
      <c r="C42" s="4"/>
      <c r="D42" s="183"/>
      <c r="E42" s="183"/>
      <c r="F42" s="122"/>
      <c r="G42" s="133"/>
      <c r="H42" s="133"/>
      <c r="I42" s="175"/>
      <c r="J42" s="175"/>
      <c r="K42" s="18"/>
    </row>
    <row r="43" spans="1:15" x14ac:dyDescent="0.2">
      <c r="A43" s="26"/>
      <c r="B43" s="4"/>
      <c r="C43" s="4"/>
      <c r="D43" s="183"/>
      <c r="E43" s="183"/>
      <c r="F43" s="122"/>
      <c r="G43" s="342" t="s">
        <v>118</v>
      </c>
      <c r="H43" s="342"/>
      <c r="I43" s="97"/>
      <c r="J43" s="178">
        <v>1711002975.0699999</v>
      </c>
      <c r="K43" s="18"/>
    </row>
    <row r="44" spans="1:15" ht="15" customHeight="1" x14ac:dyDescent="0.2">
      <c r="A44" s="26"/>
      <c r="B44" s="4"/>
      <c r="C44" s="4"/>
      <c r="D44" s="183"/>
      <c r="E44" s="183"/>
      <c r="F44" s="122"/>
      <c r="G44" s="342" t="s">
        <v>119</v>
      </c>
      <c r="H44" s="342"/>
      <c r="I44" s="178">
        <v>1668963648.6600001</v>
      </c>
      <c r="J44" s="97"/>
      <c r="K44" s="18"/>
    </row>
    <row r="45" spans="1:15" x14ac:dyDescent="0.2">
      <c r="A45" s="26"/>
      <c r="B45" s="4"/>
      <c r="C45" s="4"/>
      <c r="D45" s="183"/>
      <c r="E45" s="183"/>
      <c r="F45" s="122"/>
      <c r="G45" s="342" t="s">
        <v>120</v>
      </c>
      <c r="H45" s="342"/>
      <c r="I45" s="178"/>
      <c r="J45" s="178"/>
      <c r="K45" s="18"/>
      <c r="O45" s="64"/>
    </row>
    <row r="46" spans="1:15" ht="15" customHeight="1" x14ac:dyDescent="0.2">
      <c r="A46" s="26"/>
      <c r="B46" s="4"/>
      <c r="C46" s="4"/>
      <c r="D46" s="183"/>
      <c r="E46" s="183"/>
      <c r="F46" s="122"/>
      <c r="G46" s="342" t="s">
        <v>121</v>
      </c>
      <c r="H46" s="342"/>
      <c r="I46" s="178"/>
      <c r="J46" s="178"/>
      <c r="K46" s="18"/>
      <c r="M46" s="179"/>
    </row>
    <row r="47" spans="1:15" ht="15" customHeight="1" x14ac:dyDescent="0.2">
      <c r="A47" s="26"/>
      <c r="B47" s="4"/>
      <c r="C47" s="4"/>
      <c r="D47" s="183"/>
      <c r="E47" s="183"/>
      <c r="F47" s="122"/>
      <c r="G47" s="342" t="s">
        <v>122</v>
      </c>
      <c r="H47" s="342"/>
      <c r="I47" s="178"/>
      <c r="J47" s="178">
        <v>545854873.95000005</v>
      </c>
      <c r="K47" s="18"/>
      <c r="M47" s="64"/>
      <c r="N47" s="63"/>
      <c r="O47" s="64"/>
    </row>
    <row r="48" spans="1:15" x14ac:dyDescent="0.2">
      <c r="A48" s="26"/>
      <c r="B48" s="4"/>
      <c r="C48" s="4"/>
      <c r="D48" s="183"/>
      <c r="E48" s="183"/>
      <c r="F48" s="122"/>
      <c r="G48" s="342"/>
      <c r="H48" s="342"/>
      <c r="I48" s="178"/>
      <c r="J48" s="178"/>
      <c r="K48" s="18"/>
    </row>
    <row r="49" spans="1:14" x14ac:dyDescent="0.2">
      <c r="A49" s="26"/>
      <c r="B49" s="4"/>
      <c r="C49" s="4"/>
      <c r="D49" s="183"/>
      <c r="E49" s="183"/>
      <c r="F49" s="122"/>
      <c r="G49" s="133"/>
      <c r="H49" s="133"/>
      <c r="I49" s="175"/>
      <c r="J49" s="175"/>
      <c r="K49" s="18"/>
    </row>
    <row r="50" spans="1:14" ht="15" customHeight="1" x14ac:dyDescent="0.2">
      <c r="A50" s="23"/>
      <c r="B50" s="4"/>
      <c r="C50" s="4"/>
      <c r="D50" s="183"/>
      <c r="E50" s="183"/>
      <c r="F50" s="122"/>
      <c r="G50" s="343" t="s">
        <v>153</v>
      </c>
      <c r="H50" s="343"/>
      <c r="I50" s="173">
        <f>SUM(I53:I54)</f>
        <v>0</v>
      </c>
      <c r="J50" s="173">
        <f>SUM(J53:J54)</f>
        <v>0</v>
      </c>
      <c r="K50" s="18"/>
      <c r="M50" s="64"/>
    </row>
    <row r="51" spans="1:14" x14ac:dyDescent="0.2">
      <c r="A51" s="23"/>
      <c r="B51" s="4"/>
      <c r="C51" s="4"/>
      <c r="D51" s="183"/>
      <c r="E51" s="183"/>
      <c r="F51" s="122"/>
      <c r="G51" s="343"/>
      <c r="H51" s="343"/>
      <c r="I51" s="173"/>
      <c r="J51" s="173"/>
      <c r="K51" s="18"/>
      <c r="M51" s="64"/>
    </row>
    <row r="52" spans="1:14" x14ac:dyDescent="0.2">
      <c r="A52" s="26"/>
      <c r="B52" s="4"/>
      <c r="C52" s="4"/>
      <c r="D52" s="183"/>
      <c r="E52" s="183"/>
      <c r="F52" s="122"/>
      <c r="G52" s="133"/>
      <c r="H52" s="133"/>
      <c r="I52" s="175"/>
      <c r="J52" s="175"/>
      <c r="K52" s="18"/>
    </row>
    <row r="53" spans="1:14" ht="15" customHeight="1" x14ac:dyDescent="0.2">
      <c r="A53" s="23"/>
      <c r="B53" s="4"/>
      <c r="C53" s="4"/>
      <c r="D53" s="183"/>
      <c r="E53" s="183"/>
      <c r="F53" s="122"/>
      <c r="G53" s="342" t="s">
        <v>124</v>
      </c>
      <c r="H53" s="342"/>
      <c r="I53" s="184"/>
      <c r="J53" s="178">
        <v>0</v>
      </c>
      <c r="K53" s="18"/>
    </row>
    <row r="54" spans="1:14" x14ac:dyDescent="0.2">
      <c r="A54" s="23"/>
      <c r="B54" s="4"/>
      <c r="C54" s="4"/>
      <c r="D54" s="183"/>
      <c r="E54" s="183"/>
      <c r="F54" s="122"/>
      <c r="G54" s="342" t="s">
        <v>125</v>
      </c>
      <c r="H54" s="342"/>
      <c r="I54" s="178">
        <v>0</v>
      </c>
      <c r="J54" s="178">
        <v>0</v>
      </c>
      <c r="K54" s="18"/>
    </row>
    <row r="55" spans="1:14" x14ac:dyDescent="0.2">
      <c r="A55" s="26"/>
      <c r="B55" s="4"/>
      <c r="C55" s="183"/>
      <c r="D55" s="183"/>
      <c r="E55" s="183"/>
      <c r="F55" s="122"/>
      <c r="I55" s="174"/>
      <c r="J55" s="174"/>
      <c r="K55" s="18"/>
    </row>
    <row r="56" spans="1:14" x14ac:dyDescent="0.2">
      <c r="A56" s="26"/>
      <c r="B56" s="4"/>
      <c r="C56" s="4"/>
      <c r="D56" s="183"/>
      <c r="E56" s="183"/>
      <c r="F56" s="122"/>
      <c r="I56" s="174"/>
      <c r="J56" s="174"/>
      <c r="K56" s="18"/>
      <c r="M56" s="174"/>
      <c r="N56" s="174"/>
    </row>
    <row r="57" spans="1:14" x14ac:dyDescent="0.2">
      <c r="A57" s="26"/>
      <c r="B57" s="4"/>
      <c r="C57" s="4"/>
      <c r="D57" s="4"/>
      <c r="E57" s="4"/>
      <c r="F57" s="122"/>
      <c r="K57" s="18"/>
    </row>
    <row r="58" spans="1:14" x14ac:dyDescent="0.2">
      <c r="A58" s="41"/>
      <c r="B58" s="42"/>
      <c r="C58" s="185"/>
      <c r="D58" s="186"/>
      <c r="E58" s="187"/>
      <c r="F58" s="187"/>
      <c r="G58" s="42"/>
      <c r="H58" s="188"/>
      <c r="I58" s="186"/>
      <c r="J58" s="187"/>
      <c r="K58" s="189"/>
      <c r="N58" s="174"/>
    </row>
    <row r="59" spans="1:14" x14ac:dyDescent="0.2">
      <c r="A59" s="4"/>
      <c r="C59" s="46"/>
      <c r="D59" s="47"/>
      <c r="E59" s="48"/>
      <c r="F59" s="48"/>
      <c r="H59" s="190"/>
      <c r="I59" s="47"/>
      <c r="J59" s="48"/>
      <c r="K59" s="48"/>
    </row>
    <row r="60" spans="1:14" x14ac:dyDescent="0.2">
      <c r="B60" s="334" t="s">
        <v>60</v>
      </c>
      <c r="C60" s="334"/>
      <c r="D60" s="334"/>
      <c r="E60" s="334"/>
      <c r="F60" s="334"/>
      <c r="G60" s="334"/>
      <c r="H60" s="334"/>
      <c r="I60" s="334"/>
      <c r="J60" s="334"/>
    </row>
    <row r="61" spans="1:14" x14ac:dyDescent="0.2">
      <c r="B61" s="45"/>
      <c r="C61" s="45"/>
      <c r="D61" s="45"/>
      <c r="E61" s="45"/>
      <c r="F61" s="45"/>
      <c r="G61" s="45"/>
      <c r="H61" s="45"/>
      <c r="I61" s="45"/>
      <c r="J61" s="45"/>
    </row>
    <row r="62" spans="1:14" x14ac:dyDescent="0.2">
      <c r="B62" s="45"/>
      <c r="C62" s="45"/>
      <c r="D62" s="45"/>
      <c r="E62" s="45"/>
      <c r="F62" s="45"/>
      <c r="G62" s="45"/>
      <c r="H62" s="45"/>
      <c r="I62" s="45"/>
      <c r="J62" s="45"/>
    </row>
    <row r="63" spans="1:14" x14ac:dyDescent="0.2">
      <c r="B63" s="45"/>
      <c r="C63" s="45"/>
      <c r="D63" s="45"/>
      <c r="E63" s="45"/>
      <c r="F63" s="45"/>
      <c r="G63" s="45"/>
      <c r="H63" s="45"/>
      <c r="I63" s="45"/>
      <c r="J63" s="45"/>
    </row>
    <row r="64" spans="1:14" x14ac:dyDescent="0.2">
      <c r="B64" s="45"/>
      <c r="C64" s="45"/>
      <c r="D64" s="45"/>
      <c r="E64" s="45"/>
      <c r="F64" s="45"/>
      <c r="G64" s="45"/>
      <c r="H64" s="45"/>
      <c r="I64" s="45"/>
      <c r="J64" s="45"/>
    </row>
    <row r="65" spans="1:10" x14ac:dyDescent="0.2">
      <c r="B65" s="45"/>
      <c r="C65" s="45"/>
      <c r="D65" s="45"/>
      <c r="E65" s="45"/>
      <c r="F65" s="45"/>
      <c r="G65" s="45"/>
      <c r="H65" s="45"/>
      <c r="I65" s="45"/>
      <c r="J65" s="45"/>
    </row>
    <row r="66" spans="1:10" x14ac:dyDescent="0.2">
      <c r="B66" s="45"/>
      <c r="C66" s="45"/>
      <c r="D66" s="45"/>
      <c r="E66" s="45"/>
      <c r="F66" s="45"/>
      <c r="G66" s="45"/>
      <c r="H66" s="45"/>
      <c r="I66" s="45"/>
      <c r="J66" s="45"/>
    </row>
    <row r="67" spans="1:10" x14ac:dyDescent="0.2">
      <c r="B67" s="45"/>
      <c r="C67" s="45"/>
      <c r="D67" s="45"/>
      <c r="E67" s="45"/>
      <c r="F67" s="45"/>
      <c r="G67" s="45"/>
      <c r="H67" s="45"/>
      <c r="I67" s="45"/>
      <c r="J67" s="45"/>
    </row>
    <row r="68" spans="1:10" x14ac:dyDescent="0.2">
      <c r="B68" s="46"/>
      <c r="C68" s="47"/>
      <c r="D68" s="48"/>
      <c r="E68" s="48"/>
      <c r="G68" s="160"/>
      <c r="H68" s="191"/>
      <c r="I68" s="48"/>
      <c r="J68" s="48"/>
    </row>
    <row r="69" spans="1:10" x14ac:dyDescent="0.2">
      <c r="B69" s="46"/>
      <c r="C69" s="327"/>
      <c r="D69" s="327"/>
      <c r="E69" s="48"/>
      <c r="F69" s="57"/>
      <c r="G69" s="328"/>
      <c r="H69" s="328"/>
      <c r="I69" s="48"/>
      <c r="J69" s="48"/>
    </row>
    <row r="70" spans="1:10" x14ac:dyDescent="0.2">
      <c r="B70" s="161"/>
      <c r="C70" s="329" t="s">
        <v>64</v>
      </c>
      <c r="D70" s="329"/>
      <c r="E70" s="48"/>
      <c r="F70" s="329" t="s">
        <v>65</v>
      </c>
      <c r="G70" s="329"/>
      <c r="H70" s="329"/>
      <c r="I70" s="53"/>
      <c r="J70" s="48"/>
    </row>
    <row r="71" spans="1:10" ht="15" customHeight="1" x14ac:dyDescent="0.2">
      <c r="C71" s="312" t="s">
        <v>62</v>
      </c>
      <c r="D71" s="312"/>
      <c r="E71" s="192"/>
      <c r="F71" s="312" t="s">
        <v>61</v>
      </c>
      <c r="G71" s="312"/>
      <c r="H71" s="312"/>
      <c r="I71" s="192"/>
      <c r="J71" s="48"/>
    </row>
    <row r="72" spans="1:10" x14ac:dyDescent="0.2">
      <c r="A72" s="45"/>
      <c r="F72" s="122"/>
    </row>
    <row r="74" spans="1:10" x14ac:dyDescent="0.2">
      <c r="C74" s="313"/>
      <c r="D74" s="313"/>
      <c r="E74" s="313"/>
      <c r="F74" s="313"/>
    </row>
    <row r="75" spans="1:10" x14ac:dyDescent="0.2">
      <c r="C75" s="314"/>
      <c r="D75" s="314"/>
      <c r="E75" s="314"/>
      <c r="F75" s="314"/>
    </row>
  </sheetData>
  <mergeCells count="65">
    <mergeCell ref="C1:I1"/>
    <mergeCell ref="C2:I2"/>
    <mergeCell ref="C3:I3"/>
    <mergeCell ref="C4:I4"/>
    <mergeCell ref="B6:C6"/>
    <mergeCell ref="G6:H6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9"/>
    <mergeCell ref="G18:H19"/>
    <mergeCell ref="B20:C20"/>
    <mergeCell ref="G20:H20"/>
    <mergeCell ref="G21:H21"/>
    <mergeCell ref="B22:C22"/>
    <mergeCell ref="G23:H23"/>
    <mergeCell ref="B24:C24"/>
    <mergeCell ref="B25:C26"/>
    <mergeCell ref="G25:H25"/>
    <mergeCell ref="G26:H26"/>
    <mergeCell ref="B36:C36"/>
    <mergeCell ref="B27:C28"/>
    <mergeCell ref="G27:H27"/>
    <mergeCell ref="G28:H28"/>
    <mergeCell ref="B29:C29"/>
    <mergeCell ref="G29:H29"/>
    <mergeCell ref="B30:C30"/>
    <mergeCell ref="G30:H30"/>
    <mergeCell ref="B31:C32"/>
    <mergeCell ref="B33:C33"/>
    <mergeCell ref="G33:H33"/>
    <mergeCell ref="B34:C35"/>
    <mergeCell ref="G35:H35"/>
    <mergeCell ref="G54:H54"/>
    <mergeCell ref="G37:H37"/>
    <mergeCell ref="G38:H38"/>
    <mergeCell ref="G39:H39"/>
    <mergeCell ref="G41:H41"/>
    <mergeCell ref="G43:H43"/>
    <mergeCell ref="G44:H44"/>
    <mergeCell ref="G45:H45"/>
    <mergeCell ref="G46:H46"/>
    <mergeCell ref="G47:H48"/>
    <mergeCell ref="G50:H51"/>
    <mergeCell ref="G53:H53"/>
    <mergeCell ref="C74:F74"/>
    <mergeCell ref="C75:F75"/>
    <mergeCell ref="B60:J60"/>
    <mergeCell ref="C69:D69"/>
    <mergeCell ref="G69:H69"/>
    <mergeCell ref="C70:D70"/>
    <mergeCell ref="F70:H70"/>
    <mergeCell ref="C71:D71"/>
    <mergeCell ref="F71:H71"/>
  </mergeCells>
  <phoneticPr fontId="38" type="noConversion"/>
  <pageMargins left="0.31496062992125984" right="0.31496062992125984" top="0.35433070866141736" bottom="0.35433070866141736" header="0.31496062992125984" footer="0.31496062992125984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3"/>
  <sheetViews>
    <sheetView showGridLines="0" workbookViewId="0">
      <selection activeCell="F8" sqref="F8"/>
    </sheetView>
  </sheetViews>
  <sheetFormatPr baseColWidth="10" defaultRowHeight="15" x14ac:dyDescent="0.2"/>
  <cols>
    <col min="1" max="1" width="1" customWidth="1"/>
    <col min="2" max="2" width="1.6640625" customWidth="1"/>
    <col min="3" max="3" width="1.33203125" customWidth="1"/>
    <col min="4" max="6" width="14.5" customWidth="1"/>
    <col min="7" max="7" width="13.83203125" bestFit="1" customWidth="1"/>
    <col min="8" max="8" width="13.33203125" bestFit="1" customWidth="1"/>
    <col min="9" max="9" width="5.1640625" customWidth="1"/>
    <col min="10" max="10" width="1.5" customWidth="1"/>
    <col min="11" max="11" width="2.5" customWidth="1"/>
    <col min="15" max="15" width="16.83203125" bestFit="1" customWidth="1"/>
    <col min="16" max="16" width="14.1640625" bestFit="1" customWidth="1"/>
    <col min="17" max="17" width="2.6640625" customWidth="1"/>
    <col min="18" max="18" width="19.5" bestFit="1" customWidth="1"/>
    <col min="19" max="19" width="18.5" bestFit="1" customWidth="1"/>
    <col min="20" max="20" width="16.83203125" bestFit="1" customWidth="1"/>
    <col min="21" max="21" width="17.83203125" bestFit="1" customWidth="1"/>
  </cols>
  <sheetData>
    <row r="1" spans="1:19" x14ac:dyDescent="0.2">
      <c r="A1" s="6"/>
      <c r="B1" s="163"/>
      <c r="C1" s="163"/>
      <c r="D1" s="163"/>
      <c r="E1" s="300" t="s">
        <v>154</v>
      </c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163"/>
      <c r="Q1" s="163"/>
    </row>
    <row r="2" spans="1:19" x14ac:dyDescent="0.2">
      <c r="A2" s="6"/>
      <c r="B2" s="163"/>
      <c r="C2" s="163"/>
      <c r="D2" s="163"/>
      <c r="E2" s="300" t="s">
        <v>66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63"/>
      <c r="Q2" s="163"/>
    </row>
    <row r="3" spans="1:19" x14ac:dyDescent="0.2">
      <c r="A3" s="6"/>
      <c r="B3" s="163"/>
      <c r="C3" s="163"/>
      <c r="D3" s="163"/>
      <c r="E3" s="300" t="s">
        <v>1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163"/>
      <c r="Q3" s="163"/>
    </row>
    <row r="4" spans="1:19" x14ac:dyDescent="0.2">
      <c r="A4" s="6"/>
      <c r="B4" s="6"/>
      <c r="C4" s="193"/>
      <c r="D4" s="194"/>
      <c r="E4" s="67"/>
      <c r="F4" s="67"/>
      <c r="G4" s="67"/>
      <c r="H4" s="67"/>
      <c r="I4" s="67"/>
      <c r="J4" s="67"/>
      <c r="K4" s="67"/>
      <c r="L4" s="67"/>
      <c r="M4" s="67"/>
      <c r="N4" s="67"/>
      <c r="O4" s="163"/>
      <c r="P4" s="4"/>
      <c r="Q4" s="4"/>
    </row>
    <row r="5" spans="1:19" x14ac:dyDescent="0.2">
      <c r="A5" s="124"/>
      <c r="B5" s="338" t="s">
        <v>2</v>
      </c>
      <c r="C5" s="338"/>
      <c r="D5" s="338"/>
      <c r="E5" s="301" t="s">
        <v>3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195"/>
      <c r="Q5" s="4"/>
    </row>
    <row r="6" spans="1:19" x14ac:dyDescent="0.2">
      <c r="A6" s="6"/>
      <c r="B6" s="6"/>
      <c r="C6" s="196"/>
      <c r="D6" s="194"/>
      <c r="E6" s="196"/>
      <c r="F6" s="196"/>
      <c r="G6" s="197"/>
      <c r="H6" s="197"/>
      <c r="I6" s="194"/>
      <c r="J6" s="4"/>
      <c r="K6" s="4"/>
      <c r="L6" s="4"/>
      <c r="M6" s="4"/>
      <c r="N6" s="4"/>
      <c r="O6" s="4"/>
      <c r="P6" s="4"/>
      <c r="Q6" s="4"/>
    </row>
    <row r="7" spans="1:19" x14ac:dyDescent="0.2">
      <c r="A7" s="198"/>
      <c r="B7" s="353" t="s">
        <v>4</v>
      </c>
      <c r="C7" s="354"/>
      <c r="D7" s="354"/>
      <c r="E7" s="354"/>
      <c r="F7" s="68"/>
      <c r="G7" s="78" t="s">
        <v>67</v>
      </c>
      <c r="H7" s="78" t="s">
        <v>155</v>
      </c>
      <c r="I7" s="199"/>
      <c r="J7" s="354" t="s">
        <v>4</v>
      </c>
      <c r="K7" s="354"/>
      <c r="L7" s="354"/>
      <c r="M7" s="354"/>
      <c r="N7" s="68"/>
      <c r="O7" s="78" t="s">
        <v>67</v>
      </c>
      <c r="P7" s="78" t="s">
        <v>63</v>
      </c>
      <c r="Q7" s="200"/>
    </row>
    <row r="8" spans="1:19" x14ac:dyDescent="0.2">
      <c r="A8" s="198"/>
      <c r="B8" s="355"/>
      <c r="C8" s="356"/>
      <c r="D8" s="356"/>
      <c r="E8" s="356"/>
      <c r="F8" s="295"/>
      <c r="G8" s="201">
        <v>2020</v>
      </c>
      <c r="H8" s="201">
        <v>2019</v>
      </c>
      <c r="I8" s="202"/>
      <c r="J8" s="356"/>
      <c r="K8" s="356"/>
      <c r="L8" s="356"/>
      <c r="M8" s="356"/>
      <c r="N8" s="69"/>
      <c r="O8" s="201">
        <v>2020</v>
      </c>
      <c r="P8" s="201">
        <v>2019</v>
      </c>
      <c r="Q8" s="203"/>
    </row>
    <row r="9" spans="1:19" x14ac:dyDescent="0.2">
      <c r="A9" s="6"/>
      <c r="B9" s="15"/>
      <c r="C9" s="6"/>
      <c r="D9" s="16"/>
      <c r="E9" s="16"/>
      <c r="F9" s="16"/>
      <c r="G9" s="204"/>
      <c r="H9" s="204"/>
      <c r="I9" s="6"/>
      <c r="J9" s="4"/>
      <c r="K9" s="4"/>
      <c r="L9" s="4"/>
      <c r="M9" s="4"/>
      <c r="N9" s="4"/>
      <c r="O9" s="4"/>
      <c r="P9" s="4"/>
      <c r="Q9" s="18"/>
    </row>
    <row r="10" spans="1:19" x14ac:dyDescent="0.2">
      <c r="A10" s="122"/>
      <c r="B10" s="131"/>
      <c r="C10" s="170"/>
      <c r="D10" s="170"/>
      <c r="E10" s="170"/>
      <c r="F10" s="170"/>
      <c r="G10" s="204"/>
      <c r="H10" s="204"/>
      <c r="I10" s="122"/>
      <c r="J10" s="4"/>
      <c r="K10" s="4"/>
      <c r="L10" s="4"/>
      <c r="M10" s="4"/>
      <c r="N10" s="4"/>
      <c r="O10" s="4"/>
      <c r="P10" s="4"/>
      <c r="Q10" s="18"/>
    </row>
    <row r="11" spans="1:19" ht="15" customHeight="1" x14ac:dyDescent="0.2">
      <c r="A11" s="122"/>
      <c r="B11" s="352" t="s">
        <v>156</v>
      </c>
      <c r="C11" s="346"/>
      <c r="D11" s="346"/>
      <c r="E11" s="346"/>
      <c r="F11" s="346"/>
      <c r="G11" s="204"/>
      <c r="H11" s="204"/>
      <c r="I11" s="122"/>
      <c r="J11" s="346" t="s">
        <v>157</v>
      </c>
      <c r="K11" s="346"/>
      <c r="L11" s="346"/>
      <c r="M11" s="346"/>
      <c r="N11" s="346"/>
      <c r="O11" s="205"/>
      <c r="P11" s="205"/>
      <c r="Q11" s="18"/>
    </row>
    <row r="12" spans="1:19" x14ac:dyDescent="0.2">
      <c r="A12" s="122"/>
      <c r="B12" s="352"/>
      <c r="C12" s="346"/>
      <c r="D12" s="346"/>
      <c r="E12" s="346"/>
      <c r="F12" s="346"/>
      <c r="G12" s="204"/>
      <c r="H12" s="204"/>
      <c r="I12" s="122"/>
      <c r="J12" s="346"/>
      <c r="K12" s="346"/>
      <c r="L12" s="346"/>
      <c r="M12" s="346"/>
      <c r="N12" s="346"/>
      <c r="O12" s="205"/>
      <c r="P12" s="205"/>
      <c r="Q12" s="18"/>
    </row>
    <row r="13" spans="1:19" x14ac:dyDescent="0.2">
      <c r="A13" s="122"/>
      <c r="B13" s="131"/>
      <c r="C13" s="351" t="s">
        <v>151</v>
      </c>
      <c r="D13" s="351"/>
      <c r="E13" s="351"/>
      <c r="F13" s="351"/>
      <c r="G13" s="206">
        <f>SUM(G14:G27)</f>
        <v>52285171973.779991</v>
      </c>
      <c r="H13" s="206">
        <f>SUM(H14:H27)</f>
        <v>66391160362.200005</v>
      </c>
      <c r="I13" s="122"/>
      <c r="J13" s="122"/>
      <c r="K13" s="351" t="s">
        <v>151</v>
      </c>
      <c r="L13" s="351"/>
      <c r="M13" s="351"/>
      <c r="N13" s="351"/>
      <c r="O13" s="206">
        <f>SUM(O14:O17)</f>
        <v>0</v>
      </c>
      <c r="P13" s="206">
        <f>SUM(P14:P17)</f>
        <v>0</v>
      </c>
      <c r="Q13" s="18"/>
      <c r="R13" s="63"/>
      <c r="S13" s="64"/>
    </row>
    <row r="14" spans="1:19" x14ac:dyDescent="0.2">
      <c r="A14" s="122"/>
      <c r="B14" s="131"/>
      <c r="C14" s="170"/>
      <c r="D14" s="349" t="s">
        <v>9</v>
      </c>
      <c r="E14" s="349"/>
      <c r="F14" s="349"/>
      <c r="G14" s="51">
        <v>779496432.34000003</v>
      </c>
      <c r="H14" s="51">
        <v>1249468999</v>
      </c>
      <c r="I14" s="122"/>
      <c r="J14" s="122"/>
      <c r="K14" s="4"/>
      <c r="L14" s="349" t="s">
        <v>99</v>
      </c>
      <c r="M14" s="349"/>
      <c r="N14" s="349"/>
      <c r="O14" s="180"/>
      <c r="P14" s="180"/>
      <c r="Q14" s="18"/>
    </row>
    <row r="15" spans="1:19" x14ac:dyDescent="0.2">
      <c r="A15" s="122"/>
      <c r="B15" s="131"/>
      <c r="C15" s="170"/>
      <c r="D15" s="349" t="s">
        <v>158</v>
      </c>
      <c r="E15" s="349"/>
      <c r="F15" s="349"/>
      <c r="G15" s="51"/>
      <c r="H15" s="51"/>
      <c r="I15" s="122"/>
      <c r="J15" s="122"/>
      <c r="K15" s="4"/>
      <c r="L15" s="349"/>
      <c r="M15" s="349"/>
      <c r="N15" s="349"/>
      <c r="O15" s="207"/>
      <c r="P15" s="207"/>
      <c r="Q15" s="18"/>
    </row>
    <row r="16" spans="1:19" x14ac:dyDescent="0.2">
      <c r="A16" s="122"/>
      <c r="B16" s="131"/>
      <c r="C16" s="170"/>
      <c r="D16" s="349" t="s">
        <v>159</v>
      </c>
      <c r="E16" s="349"/>
      <c r="F16" s="349"/>
      <c r="G16" s="51"/>
      <c r="H16" s="51"/>
      <c r="I16" s="122"/>
      <c r="J16" s="122"/>
      <c r="K16" s="4"/>
      <c r="L16" s="350" t="s">
        <v>102</v>
      </c>
      <c r="M16" s="350"/>
      <c r="N16" s="350"/>
      <c r="O16" s="208"/>
      <c r="P16" s="208"/>
      <c r="Q16" s="18"/>
      <c r="R16" s="64"/>
    </row>
    <row r="17" spans="1:20" x14ac:dyDescent="0.2">
      <c r="A17" s="122"/>
      <c r="B17" s="131"/>
      <c r="C17" s="209"/>
      <c r="D17" s="349" t="s">
        <v>15</v>
      </c>
      <c r="E17" s="349"/>
      <c r="F17" s="349"/>
      <c r="G17" s="51">
        <v>220234827.27000001</v>
      </c>
      <c r="H17" s="51">
        <v>391473906.66000003</v>
      </c>
      <c r="I17" s="122"/>
      <c r="J17" s="122"/>
      <c r="K17" s="204"/>
      <c r="L17" s="350" t="s">
        <v>160</v>
      </c>
      <c r="M17" s="350"/>
      <c r="N17" s="350"/>
      <c r="O17" s="178">
        <v>0</v>
      </c>
      <c r="P17" s="178">
        <v>0</v>
      </c>
      <c r="Q17" s="18"/>
      <c r="R17" s="64"/>
    </row>
    <row r="18" spans="1:20" x14ac:dyDescent="0.2">
      <c r="A18" s="122"/>
      <c r="B18" s="131"/>
      <c r="C18" s="209"/>
      <c r="D18" s="349" t="s">
        <v>16</v>
      </c>
      <c r="E18" s="349"/>
      <c r="F18" s="349"/>
      <c r="G18" s="51">
        <v>9044942.7200000007</v>
      </c>
      <c r="H18" s="51">
        <v>30814740.109999999</v>
      </c>
      <c r="I18" s="122"/>
      <c r="J18" s="122"/>
      <c r="K18" s="204"/>
      <c r="L18" s="4"/>
      <c r="M18" s="4"/>
      <c r="N18" s="4"/>
      <c r="O18" s="4"/>
      <c r="P18" s="4"/>
      <c r="Q18" s="18"/>
    </row>
    <row r="19" spans="1:20" x14ac:dyDescent="0.2">
      <c r="A19" s="122"/>
      <c r="B19" s="131"/>
      <c r="C19" s="209"/>
      <c r="D19" s="349" t="s">
        <v>18</v>
      </c>
      <c r="E19" s="349"/>
      <c r="F19" s="349"/>
      <c r="G19" s="51">
        <v>3632236.12</v>
      </c>
      <c r="H19" s="51">
        <v>10578897.49</v>
      </c>
      <c r="I19" s="122"/>
      <c r="J19" s="122"/>
      <c r="K19" s="351" t="s">
        <v>152</v>
      </c>
      <c r="L19" s="351"/>
      <c r="M19" s="351"/>
      <c r="N19" s="351"/>
      <c r="O19" s="206">
        <f>SUM(O20:O23)</f>
        <v>1376389214.53</v>
      </c>
      <c r="P19" s="206">
        <f>SUM(P20:P23)</f>
        <v>1859711681.8700001</v>
      </c>
      <c r="Q19" s="18"/>
      <c r="T19" s="64"/>
    </row>
    <row r="20" spans="1:20" x14ac:dyDescent="0.2">
      <c r="A20" s="122"/>
      <c r="B20" s="131"/>
      <c r="C20" s="209"/>
      <c r="D20" s="349" t="s">
        <v>20</v>
      </c>
      <c r="E20" s="349"/>
      <c r="F20" s="349"/>
      <c r="G20" s="207"/>
      <c r="H20" s="207"/>
      <c r="I20" s="122"/>
      <c r="J20" s="122"/>
      <c r="K20" s="204"/>
      <c r="L20" s="349" t="s">
        <v>99</v>
      </c>
      <c r="M20" s="349"/>
      <c r="N20" s="349"/>
      <c r="O20" s="180">
        <v>610338559.52999997</v>
      </c>
      <c r="P20" s="180">
        <v>1277448969.25</v>
      </c>
      <c r="Q20" s="18"/>
      <c r="R20" s="64"/>
      <c r="T20" s="64"/>
    </row>
    <row r="21" spans="1:20" ht="15" customHeight="1" x14ac:dyDescent="0.2">
      <c r="A21" s="122"/>
      <c r="B21" s="131"/>
      <c r="C21" s="209"/>
      <c r="D21" s="349" t="s">
        <v>22</v>
      </c>
      <c r="E21" s="349"/>
      <c r="F21" s="349"/>
      <c r="G21" s="207"/>
      <c r="H21" s="207"/>
      <c r="I21" s="122"/>
      <c r="J21" s="122"/>
      <c r="K21" s="204"/>
      <c r="L21" s="349"/>
      <c r="M21" s="349"/>
      <c r="N21" s="349"/>
      <c r="O21" s="180"/>
      <c r="P21" s="180"/>
      <c r="Q21" s="18"/>
      <c r="T21" s="64"/>
    </row>
    <row r="22" spans="1:20" x14ac:dyDescent="0.2">
      <c r="A22" s="122"/>
      <c r="B22" s="131"/>
      <c r="C22" s="209"/>
      <c r="D22" s="349"/>
      <c r="E22" s="349"/>
      <c r="F22" s="349"/>
      <c r="I22" s="122"/>
      <c r="J22" s="122"/>
      <c r="K22" s="170"/>
      <c r="L22" s="350" t="s">
        <v>102</v>
      </c>
      <c r="M22" s="350"/>
      <c r="N22" s="350"/>
      <c r="O22" s="180">
        <v>42203168</v>
      </c>
      <c r="P22" s="178">
        <v>60563467.409999996</v>
      </c>
      <c r="Q22" s="18"/>
      <c r="R22" s="64"/>
      <c r="T22" s="64"/>
    </row>
    <row r="23" spans="1:20" x14ac:dyDescent="0.2">
      <c r="A23" s="122"/>
      <c r="B23" s="131"/>
      <c r="C23" s="209"/>
      <c r="D23" s="349"/>
      <c r="E23" s="349"/>
      <c r="F23" s="349"/>
      <c r="I23" s="122"/>
      <c r="J23" s="122"/>
      <c r="K23" s="4"/>
      <c r="L23" s="350" t="s">
        <v>161</v>
      </c>
      <c r="M23" s="350"/>
      <c r="N23" s="350"/>
      <c r="O23" s="178">
        <v>723847487</v>
      </c>
      <c r="P23" s="178">
        <v>521699245.20999998</v>
      </c>
      <c r="Q23" s="18"/>
      <c r="R23" s="64"/>
      <c r="S23" s="107"/>
    </row>
    <row r="24" spans="1:20" x14ac:dyDescent="0.2">
      <c r="A24" s="122"/>
      <c r="B24" s="131"/>
      <c r="C24" s="170"/>
      <c r="D24" s="349" t="s">
        <v>30</v>
      </c>
      <c r="E24" s="349"/>
      <c r="F24" s="349"/>
      <c r="G24" s="52">
        <v>51267781141.449997</v>
      </c>
      <c r="H24" s="52">
        <v>64701732187.940002</v>
      </c>
      <c r="I24" s="122"/>
      <c r="J24" s="122"/>
      <c r="K24" s="204"/>
      <c r="L24" s="4"/>
      <c r="M24" s="4"/>
      <c r="N24" s="4"/>
      <c r="O24" s="4"/>
      <c r="P24" s="4"/>
      <c r="Q24" s="18"/>
      <c r="S24" s="63"/>
      <c r="T24" s="63"/>
    </row>
    <row r="25" spans="1:20" ht="15" customHeight="1" x14ac:dyDescent="0.2">
      <c r="A25" s="122"/>
      <c r="B25" s="131"/>
      <c r="C25" s="209"/>
      <c r="D25" s="349" t="s">
        <v>162</v>
      </c>
      <c r="E25" s="349"/>
      <c r="F25" s="349"/>
      <c r="G25" s="207"/>
      <c r="H25" s="207"/>
      <c r="I25" s="122"/>
      <c r="J25" s="122"/>
      <c r="K25" s="346" t="s">
        <v>163</v>
      </c>
      <c r="L25" s="346"/>
      <c r="M25" s="346"/>
      <c r="N25" s="346"/>
      <c r="O25" s="206">
        <f>O13-O19</f>
        <v>-1376389214.53</v>
      </c>
      <c r="P25" s="206">
        <f>P13-P19</f>
        <v>-1859711681.8700001</v>
      </c>
      <c r="Q25" s="18"/>
      <c r="S25" s="63"/>
      <c r="T25" s="63"/>
    </row>
    <row r="26" spans="1:20" x14ac:dyDescent="0.2">
      <c r="A26" s="122"/>
      <c r="B26" s="131"/>
      <c r="C26" s="209"/>
      <c r="D26" s="349"/>
      <c r="E26" s="349"/>
      <c r="F26" s="349"/>
      <c r="G26" s="207"/>
      <c r="H26" s="207"/>
      <c r="I26" s="122"/>
      <c r="J26" s="122"/>
      <c r="K26" s="346"/>
      <c r="L26" s="346"/>
      <c r="M26" s="346"/>
      <c r="N26" s="346"/>
      <c r="O26" s="206"/>
      <c r="P26" s="206"/>
      <c r="Q26" s="18"/>
      <c r="S26" s="63"/>
    </row>
    <row r="27" spans="1:20" x14ac:dyDescent="0.2">
      <c r="A27" s="122"/>
      <c r="B27" s="131"/>
      <c r="C27" s="170"/>
      <c r="D27" s="349" t="s">
        <v>164</v>
      </c>
      <c r="E27" s="349"/>
      <c r="F27" s="210"/>
      <c r="G27" s="51">
        <v>4982393.88</v>
      </c>
      <c r="H27" s="51">
        <v>7091631</v>
      </c>
      <c r="I27" s="122"/>
      <c r="J27" s="122"/>
      <c r="K27" s="211"/>
      <c r="L27" s="211"/>
      <c r="M27" s="211"/>
      <c r="N27" s="211"/>
      <c r="O27" s="4"/>
      <c r="P27" s="4"/>
      <c r="Q27" s="18"/>
      <c r="S27" s="64"/>
    </row>
    <row r="28" spans="1:20" x14ac:dyDescent="0.2">
      <c r="A28" s="122"/>
      <c r="B28" s="131"/>
      <c r="C28" s="170"/>
      <c r="D28" s="122"/>
      <c r="E28" s="170"/>
      <c r="F28" s="170"/>
      <c r="G28" s="204"/>
      <c r="H28" s="204"/>
      <c r="I28" s="122"/>
      <c r="J28" s="4"/>
      <c r="K28" s="4"/>
      <c r="L28" s="4"/>
      <c r="M28" s="4"/>
      <c r="N28" s="4"/>
      <c r="O28" s="4"/>
      <c r="P28" s="4"/>
      <c r="Q28" s="18"/>
      <c r="S28" s="64"/>
    </row>
    <row r="29" spans="1:20" x14ac:dyDescent="0.2">
      <c r="A29" s="122"/>
      <c r="B29" s="131"/>
      <c r="C29" s="351" t="s">
        <v>152</v>
      </c>
      <c r="D29" s="351"/>
      <c r="E29" s="351"/>
      <c r="F29" s="351"/>
      <c r="G29" s="206">
        <f>SUM(G30:G47)</f>
        <v>48653951999.730003</v>
      </c>
      <c r="H29" s="206">
        <f>SUM(H30:H47)</f>
        <v>64680157387.130005</v>
      </c>
      <c r="I29" s="122"/>
      <c r="J29" s="346" t="s">
        <v>165</v>
      </c>
      <c r="K29" s="346"/>
      <c r="L29" s="346"/>
      <c r="M29" s="346"/>
      <c r="N29" s="346"/>
      <c r="O29" s="205"/>
      <c r="P29" s="205"/>
      <c r="Q29" s="18"/>
      <c r="S29" s="64"/>
    </row>
    <row r="30" spans="1:20" x14ac:dyDescent="0.2">
      <c r="A30" s="122"/>
      <c r="B30" s="131"/>
      <c r="C30" s="212"/>
      <c r="D30" s="349" t="s">
        <v>166</v>
      </c>
      <c r="E30" s="349"/>
      <c r="F30" s="349"/>
      <c r="G30" s="51">
        <v>4430148420.3400002</v>
      </c>
      <c r="H30" s="51">
        <v>6570168693.1599998</v>
      </c>
      <c r="I30" s="122"/>
      <c r="J30" s="346"/>
      <c r="K30" s="346"/>
      <c r="L30" s="346"/>
      <c r="M30" s="346"/>
      <c r="N30" s="346"/>
      <c r="O30" s="205"/>
      <c r="P30" s="205"/>
      <c r="Q30" s="18"/>
      <c r="S30" s="64"/>
      <c r="T30" s="179"/>
    </row>
    <row r="31" spans="1:20" x14ac:dyDescent="0.2">
      <c r="A31" s="122"/>
      <c r="B31" s="131"/>
      <c r="C31" s="212"/>
      <c r="D31" s="349" t="s">
        <v>12</v>
      </c>
      <c r="E31" s="349"/>
      <c r="F31" s="349"/>
      <c r="G31" s="51">
        <v>387138907.66000003</v>
      </c>
      <c r="H31" s="51">
        <v>561357932.25999999</v>
      </c>
      <c r="I31" s="122"/>
      <c r="J31" s="4"/>
      <c r="K31" s="351" t="s">
        <v>151</v>
      </c>
      <c r="L31" s="351"/>
      <c r="M31" s="351"/>
      <c r="N31" s="351"/>
      <c r="O31" s="206">
        <f>O32+O35+O37</f>
        <v>3256380354.7800002</v>
      </c>
      <c r="P31" s="206">
        <f>P32+P35+P37</f>
        <v>2716638509</v>
      </c>
      <c r="Q31" s="18"/>
      <c r="S31" s="64"/>
      <c r="T31" s="179"/>
    </row>
    <row r="32" spans="1:20" x14ac:dyDescent="0.2">
      <c r="A32" s="122"/>
      <c r="B32" s="131"/>
      <c r="C32" s="212"/>
      <c r="D32" s="349" t="s">
        <v>14</v>
      </c>
      <c r="E32" s="349"/>
      <c r="F32" s="349"/>
      <c r="G32" s="51">
        <v>948918609.53999996</v>
      </c>
      <c r="H32" s="51">
        <v>1658902134.4400001</v>
      </c>
      <c r="I32" s="122"/>
      <c r="J32" s="122"/>
      <c r="K32" s="4"/>
      <c r="L32" s="350" t="s">
        <v>167</v>
      </c>
      <c r="M32" s="350"/>
      <c r="N32" s="350"/>
      <c r="O32" s="207">
        <f>SUM(O33:O34)</f>
        <v>45057530</v>
      </c>
      <c r="P32" s="207">
        <v>0</v>
      </c>
      <c r="Q32" s="18"/>
      <c r="S32" s="64"/>
      <c r="T32" s="179"/>
    </row>
    <row r="33" spans="1:21" ht="15" customHeight="1" x14ac:dyDescent="0.2">
      <c r="A33" s="122"/>
      <c r="B33" s="131"/>
      <c r="C33" s="170"/>
      <c r="D33" s="349" t="s">
        <v>19</v>
      </c>
      <c r="E33" s="349"/>
      <c r="F33" s="349"/>
      <c r="G33" s="51">
        <v>29772184118.169998</v>
      </c>
      <c r="H33" s="51">
        <v>41172751015.540001</v>
      </c>
      <c r="I33" s="122"/>
      <c r="J33" s="122"/>
      <c r="K33" s="212"/>
      <c r="L33" s="350" t="s">
        <v>168</v>
      </c>
      <c r="M33" s="350"/>
      <c r="N33" s="350"/>
      <c r="O33" s="207">
        <v>45057530</v>
      </c>
      <c r="P33" s="207">
        <v>0</v>
      </c>
      <c r="Q33" s="18"/>
      <c r="S33" s="64"/>
    </row>
    <row r="34" spans="1:21" x14ac:dyDescent="0.2">
      <c r="A34" s="122"/>
      <c r="B34" s="131"/>
      <c r="C34" s="170"/>
      <c r="D34" s="349"/>
      <c r="E34" s="349"/>
      <c r="F34" s="349"/>
      <c r="G34" s="207"/>
      <c r="H34" s="207"/>
      <c r="I34" s="122"/>
      <c r="J34" s="122"/>
      <c r="K34" s="212"/>
      <c r="L34" s="350" t="s">
        <v>169</v>
      </c>
      <c r="M34" s="350"/>
      <c r="N34" s="350"/>
      <c r="O34" s="207"/>
      <c r="P34" s="207"/>
      <c r="Q34" s="18"/>
      <c r="S34" s="64"/>
    </row>
    <row r="35" spans="1:21" x14ac:dyDescent="0.2">
      <c r="A35" s="122"/>
      <c r="B35" s="131"/>
      <c r="C35" s="212"/>
      <c r="D35" s="349" t="s">
        <v>170</v>
      </c>
      <c r="E35" s="349"/>
      <c r="F35" s="349"/>
      <c r="G35" s="51">
        <v>41430121.100000001</v>
      </c>
      <c r="H35" s="51">
        <v>135184503.13</v>
      </c>
      <c r="I35" s="122"/>
      <c r="J35" s="122"/>
      <c r="K35" s="212"/>
      <c r="L35" s="350" t="s">
        <v>171</v>
      </c>
      <c r="M35" s="350"/>
      <c r="N35" s="350"/>
      <c r="O35" s="207">
        <v>3211322824.7800002</v>
      </c>
      <c r="P35" s="207">
        <v>2716638509</v>
      </c>
      <c r="Q35" s="18"/>
      <c r="R35" s="179"/>
      <c r="S35" s="64"/>
      <c r="T35" s="179"/>
    </row>
    <row r="36" spans="1:21" x14ac:dyDescent="0.2">
      <c r="A36" s="122"/>
      <c r="B36" s="131"/>
      <c r="C36" s="212"/>
      <c r="D36" s="349" t="s">
        <v>172</v>
      </c>
      <c r="E36" s="349"/>
      <c r="F36" s="349"/>
      <c r="G36" s="51">
        <v>53586902.270000003</v>
      </c>
      <c r="H36" s="51">
        <v>169598128.16</v>
      </c>
      <c r="I36" s="122"/>
      <c r="J36" s="122"/>
      <c r="K36" s="212"/>
      <c r="Q36" s="18"/>
      <c r="R36" s="179"/>
      <c r="S36" s="64"/>
    </row>
    <row r="37" spans="1:21" x14ac:dyDescent="0.2">
      <c r="A37" s="122"/>
      <c r="B37" s="131"/>
      <c r="C37" s="212"/>
      <c r="D37" s="349" t="s">
        <v>24</v>
      </c>
      <c r="E37" s="349"/>
      <c r="F37" s="349"/>
      <c r="G37" s="51">
        <v>152991937.91</v>
      </c>
      <c r="H37" s="51">
        <v>229207752.75</v>
      </c>
      <c r="I37" s="122"/>
      <c r="J37" s="122"/>
      <c r="K37" s="204"/>
      <c r="L37" s="350"/>
      <c r="M37" s="350"/>
      <c r="N37" s="350"/>
      <c r="O37" s="207"/>
      <c r="P37" s="207"/>
      <c r="Q37" s="18"/>
      <c r="S37" s="64"/>
    </row>
    <row r="38" spans="1:21" x14ac:dyDescent="0.2">
      <c r="A38" s="122"/>
      <c r="B38" s="131"/>
      <c r="C38" s="212"/>
      <c r="D38" s="349" t="s">
        <v>25</v>
      </c>
      <c r="E38" s="349"/>
      <c r="F38" s="349"/>
      <c r="G38" s="51"/>
      <c r="H38" s="51"/>
      <c r="I38" s="122"/>
      <c r="J38" s="122"/>
      <c r="K38" s="204"/>
      <c r="L38" s="4"/>
      <c r="M38" s="4"/>
      <c r="N38" s="4"/>
      <c r="O38" s="4"/>
      <c r="P38" s="4"/>
      <c r="Q38" s="18"/>
      <c r="S38" s="64"/>
    </row>
    <row r="39" spans="1:21" ht="15" customHeight="1" x14ac:dyDescent="0.2">
      <c r="A39" s="122"/>
      <c r="B39" s="131"/>
      <c r="C39" s="212"/>
      <c r="D39" s="349" t="s">
        <v>26</v>
      </c>
      <c r="E39" s="349"/>
      <c r="F39" s="349"/>
      <c r="G39" s="207"/>
      <c r="H39" s="207"/>
      <c r="I39" s="122"/>
      <c r="J39" s="122"/>
      <c r="K39" s="351" t="s">
        <v>152</v>
      </c>
      <c r="L39" s="351"/>
      <c r="M39" s="351"/>
      <c r="N39" s="351"/>
      <c r="O39" s="206">
        <f>O41+O44+O45</f>
        <v>6453324893.9700003</v>
      </c>
      <c r="P39" s="206">
        <f>P41+P44+P45</f>
        <v>2465411445.96</v>
      </c>
      <c r="Q39" s="18"/>
      <c r="S39" s="64"/>
    </row>
    <row r="40" spans="1:21" x14ac:dyDescent="0.2">
      <c r="A40" s="122"/>
      <c r="B40" s="131"/>
      <c r="C40" s="212"/>
      <c r="D40" s="349"/>
      <c r="E40" s="349"/>
      <c r="F40" s="349"/>
      <c r="G40" s="207"/>
      <c r="H40" s="207"/>
      <c r="I40" s="122"/>
      <c r="J40" s="122"/>
      <c r="K40" s="212"/>
      <c r="L40" s="212"/>
      <c r="M40" s="212"/>
      <c r="N40" s="212"/>
      <c r="O40" s="206"/>
      <c r="P40" s="206"/>
      <c r="Q40" s="18"/>
      <c r="S40" s="64"/>
    </row>
    <row r="41" spans="1:21" x14ac:dyDescent="0.2">
      <c r="A41" s="122"/>
      <c r="B41" s="131"/>
      <c r="C41" s="212"/>
      <c r="D41" s="349" t="s">
        <v>28</v>
      </c>
      <c r="E41" s="349"/>
      <c r="F41" s="349"/>
      <c r="G41" s="207"/>
      <c r="H41" s="207"/>
      <c r="I41" s="122"/>
      <c r="J41" s="4"/>
      <c r="K41" s="4"/>
      <c r="L41" s="350" t="s">
        <v>173</v>
      </c>
      <c r="M41" s="350"/>
      <c r="N41" s="350"/>
      <c r="O41" s="207">
        <f>SUM(O42)</f>
        <v>174456737.58000001</v>
      </c>
      <c r="P41" s="207">
        <f>SUM(P42)</f>
        <v>159872457.69999999</v>
      </c>
      <c r="Q41" s="18"/>
      <c r="S41" s="64"/>
    </row>
    <row r="42" spans="1:21" x14ac:dyDescent="0.2">
      <c r="A42" s="122"/>
      <c r="B42" s="131"/>
      <c r="C42" s="212"/>
      <c r="D42" s="349" t="s">
        <v>29</v>
      </c>
      <c r="E42" s="349"/>
      <c r="F42" s="349"/>
      <c r="G42" s="207"/>
      <c r="H42" s="207">
        <v>6100000</v>
      </c>
      <c r="I42" s="122"/>
      <c r="J42" s="122"/>
      <c r="K42" s="4"/>
      <c r="L42" s="350" t="s">
        <v>168</v>
      </c>
      <c r="M42" s="350"/>
      <c r="N42" s="350"/>
      <c r="O42" s="207">
        <v>174456737.58000001</v>
      </c>
      <c r="P42" s="207">
        <v>159872457.69999999</v>
      </c>
      <c r="Q42" s="18"/>
      <c r="R42" s="107"/>
      <c r="S42" s="64"/>
    </row>
    <row r="43" spans="1:21" x14ac:dyDescent="0.2">
      <c r="A43" s="122"/>
      <c r="B43" s="131"/>
      <c r="C43" s="212"/>
      <c r="D43" s="349" t="s">
        <v>31</v>
      </c>
      <c r="E43" s="349"/>
      <c r="F43" s="349"/>
      <c r="G43" s="207"/>
      <c r="H43" s="207"/>
      <c r="I43" s="122"/>
      <c r="J43" s="122"/>
      <c r="K43" s="212"/>
      <c r="L43" s="350" t="s">
        <v>169</v>
      </c>
      <c r="M43" s="350"/>
      <c r="N43" s="350"/>
      <c r="O43" s="207"/>
      <c r="P43" s="207"/>
      <c r="Q43" s="18"/>
      <c r="S43" s="64"/>
      <c r="U43" s="63"/>
    </row>
    <row r="44" spans="1:21" x14ac:dyDescent="0.2">
      <c r="A44" s="122"/>
      <c r="B44" s="131"/>
      <c r="C44" s="212"/>
      <c r="D44" s="349" t="s">
        <v>174</v>
      </c>
      <c r="E44" s="349"/>
      <c r="F44" s="349"/>
      <c r="G44" s="51">
        <v>3846546430.3499999</v>
      </c>
      <c r="H44" s="51">
        <v>5208489741.6999998</v>
      </c>
      <c r="I44" s="122"/>
      <c r="J44" s="122"/>
      <c r="K44" s="212"/>
      <c r="L44" s="350" t="s">
        <v>175</v>
      </c>
      <c r="M44" s="350"/>
      <c r="N44" s="350"/>
      <c r="O44" s="178">
        <v>6278868156.3900003</v>
      </c>
      <c r="P44" s="178">
        <v>2305538988.2600002</v>
      </c>
      <c r="Q44" s="18"/>
      <c r="R44" s="64"/>
      <c r="S44" s="64"/>
      <c r="T44" s="179"/>
      <c r="U44" s="64"/>
    </row>
    <row r="45" spans="1:21" x14ac:dyDescent="0.2">
      <c r="A45" s="122"/>
      <c r="B45" s="131"/>
      <c r="C45" s="170"/>
      <c r="D45" s="349" t="s">
        <v>137</v>
      </c>
      <c r="E45" s="349"/>
      <c r="F45" s="349"/>
      <c r="G45" s="51">
        <v>8628708068.8299999</v>
      </c>
      <c r="H45" s="51">
        <v>8477956884</v>
      </c>
      <c r="I45" s="122"/>
      <c r="J45" s="122"/>
      <c r="K45" s="212"/>
      <c r="L45" s="350"/>
      <c r="M45" s="350"/>
      <c r="N45" s="350"/>
      <c r="O45" s="207"/>
      <c r="P45" s="207"/>
      <c r="Q45" s="18"/>
      <c r="R45" s="64"/>
      <c r="S45" s="64"/>
    </row>
    <row r="46" spans="1:21" x14ac:dyDescent="0.2">
      <c r="A46" s="122"/>
      <c r="B46" s="131"/>
      <c r="C46" s="212"/>
      <c r="D46" s="349" t="s">
        <v>39</v>
      </c>
      <c r="E46" s="349"/>
      <c r="F46" s="349"/>
      <c r="G46" s="51">
        <v>105368627.3</v>
      </c>
      <c r="H46" s="51">
        <v>163982374.30000001</v>
      </c>
      <c r="I46" s="122"/>
      <c r="J46" s="122"/>
      <c r="K46" s="204"/>
      <c r="L46" s="4"/>
      <c r="M46" s="4"/>
      <c r="N46" s="4"/>
      <c r="O46" s="4"/>
      <c r="P46" s="4"/>
      <c r="Q46" s="18"/>
      <c r="S46" s="64"/>
      <c r="U46" s="64"/>
    </row>
    <row r="47" spans="1:21" x14ac:dyDescent="0.2">
      <c r="A47" s="122"/>
      <c r="B47" s="131"/>
      <c r="C47" s="212"/>
      <c r="D47" s="349" t="s">
        <v>176</v>
      </c>
      <c r="E47" s="349"/>
      <c r="F47" s="349"/>
      <c r="G47" s="207">
        <v>286929856.25999999</v>
      </c>
      <c r="H47" s="207">
        <v>326458227.69</v>
      </c>
      <c r="I47" s="122"/>
      <c r="J47" s="122"/>
      <c r="K47" s="346" t="s">
        <v>177</v>
      </c>
      <c r="L47" s="346"/>
      <c r="M47" s="346"/>
      <c r="N47" s="346"/>
      <c r="O47" s="206">
        <f>O31-O39</f>
        <v>-3196944539.1900001</v>
      </c>
      <c r="P47" s="206">
        <f>P31-P39</f>
        <v>251227063.03999996</v>
      </c>
      <c r="Q47" s="18"/>
      <c r="S47" s="64"/>
    </row>
    <row r="48" spans="1:21" x14ac:dyDescent="0.2">
      <c r="A48" s="122"/>
      <c r="B48" s="131"/>
      <c r="C48" s="212"/>
      <c r="D48" s="4"/>
      <c r="E48" s="4"/>
      <c r="F48" s="4"/>
      <c r="G48" s="4"/>
      <c r="H48" s="4"/>
      <c r="I48" s="122"/>
      <c r="J48" s="122"/>
      <c r="K48" s="346"/>
      <c r="L48" s="346"/>
      <c r="M48" s="346"/>
      <c r="N48" s="346"/>
      <c r="O48" s="205"/>
      <c r="P48" s="205"/>
      <c r="Q48" s="18"/>
      <c r="S48" s="64"/>
      <c r="U48" s="64"/>
    </row>
    <row r="49" spans="1:21" x14ac:dyDescent="0.2">
      <c r="A49" s="122"/>
      <c r="B49" s="131"/>
      <c r="C49" s="170"/>
      <c r="D49" s="122"/>
      <c r="E49" s="170"/>
      <c r="F49" s="170"/>
      <c r="G49" s="204"/>
      <c r="H49" s="204"/>
      <c r="I49" s="122"/>
      <c r="J49" s="122"/>
      <c r="K49" s="204"/>
      <c r="L49" s="204"/>
      <c r="M49" s="204"/>
      <c r="N49" s="204"/>
      <c r="O49" s="205"/>
      <c r="P49" s="205"/>
      <c r="Q49" s="18"/>
      <c r="S49" s="64"/>
      <c r="U49" s="64"/>
    </row>
    <row r="50" spans="1:21" ht="15" customHeight="1" x14ac:dyDescent="0.2">
      <c r="A50" s="213"/>
      <c r="B50" s="214"/>
      <c r="C50" s="346" t="s">
        <v>178</v>
      </c>
      <c r="D50" s="346"/>
      <c r="E50" s="346"/>
      <c r="F50" s="346"/>
      <c r="G50" s="65">
        <f>G13-G29</f>
        <v>3631219974.0499878</v>
      </c>
      <c r="H50" s="65">
        <f>H13-H29</f>
        <v>1711002975.0699997</v>
      </c>
      <c r="I50" s="213"/>
      <c r="J50" s="346" t="s">
        <v>179</v>
      </c>
      <c r="K50" s="346"/>
      <c r="L50" s="346"/>
      <c r="M50" s="346"/>
      <c r="N50" s="346"/>
      <c r="O50" s="65">
        <f>G50+O25+O47</f>
        <v>-942113779.670012</v>
      </c>
      <c r="P50" s="65">
        <f>H50+P25+P47</f>
        <v>102518356.23999953</v>
      </c>
      <c r="Q50" s="215"/>
      <c r="R50" s="64"/>
      <c r="S50" s="64"/>
      <c r="U50" s="216"/>
    </row>
    <row r="51" spans="1:21" x14ac:dyDescent="0.2">
      <c r="A51" s="213"/>
      <c r="B51" s="214"/>
      <c r="C51" s="346"/>
      <c r="D51" s="346"/>
      <c r="E51" s="346"/>
      <c r="F51" s="346"/>
      <c r="G51" s="65"/>
      <c r="H51" s="65"/>
      <c r="I51" s="213"/>
      <c r="J51" s="346"/>
      <c r="K51" s="346"/>
      <c r="L51" s="346"/>
      <c r="M51" s="346"/>
      <c r="N51" s="346"/>
      <c r="O51" s="65"/>
      <c r="P51" s="65"/>
      <c r="Q51" s="215"/>
      <c r="S51" s="64"/>
    </row>
    <row r="52" spans="1:21" ht="15" customHeight="1" x14ac:dyDescent="0.2">
      <c r="A52" s="213"/>
      <c r="B52" s="214"/>
      <c r="C52" s="212"/>
      <c r="D52" s="212"/>
      <c r="E52" s="212"/>
      <c r="F52" s="212"/>
      <c r="G52" s="65"/>
      <c r="H52" s="65"/>
      <c r="I52" s="213"/>
      <c r="J52" s="346" t="s">
        <v>180</v>
      </c>
      <c r="K52" s="346"/>
      <c r="L52" s="346"/>
      <c r="M52" s="346"/>
      <c r="N52" s="346"/>
      <c r="O52" s="217">
        <v>6984967028.2600002</v>
      </c>
      <c r="P52" s="217">
        <v>6882448672.0200005</v>
      </c>
      <c r="Q52" s="215"/>
      <c r="S52" s="179"/>
      <c r="T52" s="179"/>
    </row>
    <row r="53" spans="1:21" x14ac:dyDescent="0.2">
      <c r="A53" s="213"/>
      <c r="B53" s="214"/>
      <c r="C53" s="212"/>
      <c r="D53" s="212"/>
      <c r="E53" s="212"/>
      <c r="F53" s="212"/>
      <c r="G53" s="65"/>
      <c r="H53" s="65"/>
      <c r="I53" s="213"/>
      <c r="J53" s="346"/>
      <c r="K53" s="346"/>
      <c r="L53" s="346"/>
      <c r="M53" s="346"/>
      <c r="N53" s="346"/>
      <c r="O53" s="217"/>
      <c r="P53" s="217"/>
      <c r="Q53" s="215"/>
      <c r="R53" s="64"/>
      <c r="S53" s="179"/>
    </row>
    <row r="54" spans="1:21" ht="15" customHeight="1" x14ac:dyDescent="0.2">
      <c r="A54" s="213"/>
      <c r="B54" s="214"/>
      <c r="C54" s="212"/>
      <c r="D54" s="212"/>
      <c r="E54" s="212"/>
      <c r="F54" s="212"/>
      <c r="G54" s="65"/>
      <c r="H54" s="65"/>
      <c r="I54" s="213"/>
      <c r="J54" s="346" t="s">
        <v>181</v>
      </c>
      <c r="K54" s="346"/>
      <c r="L54" s="346"/>
      <c r="M54" s="346"/>
      <c r="N54" s="346"/>
      <c r="O54" s="218">
        <f>+O50+O52</f>
        <v>6042853248.5899887</v>
      </c>
      <c r="P54" s="218">
        <f>+P50+P52</f>
        <v>6984967028.2600002</v>
      </c>
      <c r="Q54" s="215"/>
      <c r="R54" s="63"/>
      <c r="S54" s="179"/>
      <c r="T54" s="64"/>
    </row>
    <row r="55" spans="1:21" x14ac:dyDescent="0.2">
      <c r="A55" s="213"/>
      <c r="B55" s="214"/>
      <c r="C55" s="212"/>
      <c r="D55" s="212"/>
      <c r="E55" s="212"/>
      <c r="F55" s="212"/>
      <c r="G55" s="65"/>
      <c r="H55" s="65"/>
      <c r="I55" s="213"/>
      <c r="J55" s="346"/>
      <c r="K55" s="346"/>
      <c r="L55" s="346"/>
      <c r="M55" s="346"/>
      <c r="N55" s="346"/>
      <c r="O55" s="65"/>
      <c r="P55" s="65"/>
      <c r="Q55" s="215"/>
      <c r="S55" s="64"/>
      <c r="T55" s="179"/>
    </row>
    <row r="56" spans="1:21" x14ac:dyDescent="0.2">
      <c r="A56" s="122"/>
      <c r="B56" s="219"/>
      <c r="C56" s="220"/>
      <c r="D56" s="220"/>
      <c r="E56" s="220"/>
      <c r="F56" s="220"/>
      <c r="G56" s="221"/>
      <c r="H56" s="221"/>
      <c r="I56" s="222"/>
      <c r="J56" s="42"/>
      <c r="K56" s="42"/>
      <c r="L56" s="42"/>
      <c r="M56" s="42"/>
      <c r="N56" s="42"/>
      <c r="O56" s="42"/>
      <c r="P56" s="42"/>
      <c r="Q56" s="44"/>
      <c r="R56" s="64"/>
      <c r="S56" s="64"/>
    </row>
    <row r="57" spans="1:21" x14ac:dyDescent="0.2">
      <c r="A57" s="122"/>
      <c r="B57" s="6"/>
      <c r="C57" s="6"/>
      <c r="D57" s="6"/>
      <c r="E57" s="6"/>
      <c r="F57" s="6"/>
      <c r="G57" s="122"/>
      <c r="H57" s="122"/>
      <c r="I57" s="122"/>
      <c r="J57" s="122"/>
      <c r="K57" s="204"/>
      <c r="L57" s="204"/>
      <c r="M57" s="204"/>
      <c r="N57" s="204"/>
      <c r="O57" s="205"/>
      <c r="P57" s="205"/>
      <c r="Q57" s="4"/>
      <c r="R57" s="64"/>
      <c r="S57" s="64"/>
    </row>
    <row r="58" spans="1:21" x14ac:dyDescent="0.2">
      <c r="A58" s="122"/>
      <c r="B58" s="6"/>
      <c r="C58" s="6"/>
      <c r="D58" s="6"/>
      <c r="E58" s="6"/>
      <c r="F58" s="6"/>
      <c r="G58" s="122"/>
      <c r="H58" s="122"/>
      <c r="I58" s="122"/>
      <c r="J58" s="4"/>
      <c r="K58" s="4"/>
      <c r="L58" s="4"/>
      <c r="M58" s="4"/>
      <c r="N58" s="4"/>
      <c r="O58" s="4"/>
      <c r="P58" s="4"/>
      <c r="Q58" s="4"/>
      <c r="R58" s="179"/>
    </row>
    <row r="59" spans="1:21" x14ac:dyDescent="0.2">
      <c r="A59" s="4"/>
      <c r="B59" s="46" t="s">
        <v>60</v>
      </c>
      <c r="C59" s="46"/>
      <c r="D59" s="46"/>
      <c r="E59" s="46"/>
      <c r="F59" s="46"/>
      <c r="G59" s="46"/>
      <c r="H59" s="46"/>
      <c r="I59" s="46"/>
      <c r="J59" s="46"/>
      <c r="K59" s="4"/>
      <c r="L59" s="4"/>
      <c r="M59" s="4"/>
      <c r="N59" s="4"/>
      <c r="O59" s="4"/>
      <c r="P59" s="4"/>
      <c r="Q59" s="4"/>
    </row>
    <row r="60" spans="1:21" x14ac:dyDescent="0.2">
      <c r="A60" s="4"/>
      <c r="B60" s="46"/>
      <c r="C60" s="46"/>
      <c r="D60" s="46"/>
      <c r="E60" s="46"/>
      <c r="F60" s="46"/>
      <c r="G60" s="46"/>
      <c r="H60" s="46"/>
      <c r="I60" s="46"/>
      <c r="J60" s="46"/>
      <c r="K60" s="4"/>
      <c r="L60" s="4"/>
      <c r="M60" s="4"/>
      <c r="N60" s="4"/>
      <c r="O60" s="4"/>
      <c r="P60" s="4"/>
      <c r="Q60" s="4"/>
    </row>
    <row r="61" spans="1:21" x14ac:dyDescent="0.2">
      <c r="A61" s="4"/>
      <c r="B61" s="46"/>
      <c r="C61" s="46"/>
      <c r="D61" s="46"/>
      <c r="E61" s="46"/>
      <c r="F61" s="46"/>
      <c r="G61" s="46"/>
      <c r="H61" s="46"/>
      <c r="I61" s="46"/>
      <c r="J61" s="46"/>
      <c r="K61" s="4"/>
      <c r="L61" s="4"/>
      <c r="M61" s="4"/>
      <c r="N61" s="4"/>
      <c r="O61" s="4"/>
      <c r="P61" s="4"/>
      <c r="Q61" s="4"/>
    </row>
    <row r="62" spans="1:21" x14ac:dyDescent="0.2">
      <c r="A62" s="4"/>
      <c r="B62" s="46"/>
      <c r="C62" s="46"/>
      <c r="D62" s="46"/>
      <c r="E62" s="46"/>
      <c r="F62" s="46"/>
      <c r="G62" s="46"/>
      <c r="H62" s="46"/>
      <c r="I62" s="46"/>
      <c r="J62" s="46"/>
      <c r="K62" s="4"/>
      <c r="L62" s="4"/>
      <c r="M62" s="4"/>
      <c r="N62" s="4"/>
      <c r="O62" s="4"/>
      <c r="P62" s="4"/>
      <c r="Q62" s="4"/>
    </row>
    <row r="63" spans="1:21" x14ac:dyDescent="0.2">
      <c r="A63" s="4"/>
      <c r="B63" s="46"/>
      <c r="C63" s="46"/>
      <c r="D63" s="46"/>
      <c r="E63" s="46"/>
      <c r="F63" s="46"/>
      <c r="G63" s="46"/>
      <c r="H63" s="46"/>
      <c r="I63" s="46"/>
      <c r="J63" s="46"/>
      <c r="K63" s="4"/>
      <c r="L63" s="4"/>
      <c r="M63" s="4"/>
      <c r="N63" s="4"/>
      <c r="O63" s="4"/>
      <c r="P63" s="4"/>
      <c r="Q63" s="4"/>
    </row>
    <row r="64" spans="1:21" x14ac:dyDescent="0.2">
      <c r="A64" s="4"/>
      <c r="B64" s="46"/>
      <c r="C64" s="46"/>
      <c r="D64" s="46"/>
      <c r="E64" s="46"/>
      <c r="F64" s="46"/>
      <c r="G64" s="46"/>
      <c r="H64" s="46"/>
      <c r="I64" s="46"/>
      <c r="J64" s="46"/>
      <c r="K64" s="4"/>
      <c r="L64" s="4"/>
      <c r="M64" s="4"/>
      <c r="N64" s="4"/>
      <c r="O64" s="4"/>
      <c r="P64" s="4"/>
      <c r="Q64" s="4"/>
    </row>
    <row r="65" spans="1:17" x14ac:dyDescent="0.2">
      <c r="A65" s="4"/>
      <c r="B65" s="46"/>
      <c r="C65" s="47"/>
      <c r="D65" s="48"/>
      <c r="E65" s="48"/>
      <c r="F65" s="4"/>
      <c r="G65" s="160"/>
      <c r="H65" s="47"/>
      <c r="I65" s="48"/>
      <c r="J65" s="48"/>
      <c r="K65" s="4"/>
      <c r="L65" s="4"/>
      <c r="M65" s="4"/>
      <c r="N65" s="4"/>
      <c r="O65" s="4"/>
      <c r="P65" s="4"/>
      <c r="Q65" s="4"/>
    </row>
    <row r="66" spans="1:17" x14ac:dyDescent="0.2">
      <c r="A66" s="4"/>
      <c r="B66" s="46"/>
      <c r="C66" s="47"/>
      <c r="D66" s="347"/>
      <c r="E66" s="347"/>
      <c r="F66" s="347"/>
      <c r="G66" s="347"/>
      <c r="H66" s="47"/>
      <c r="I66" s="48"/>
      <c r="J66" s="48"/>
      <c r="K66" s="4"/>
      <c r="L66" s="348"/>
      <c r="M66" s="348"/>
      <c r="N66" s="348"/>
      <c r="O66" s="348"/>
      <c r="P66" s="4"/>
      <c r="Q66" s="4"/>
    </row>
    <row r="67" spans="1:17" x14ac:dyDescent="0.2">
      <c r="A67" s="4"/>
      <c r="B67" s="161"/>
      <c r="C67" s="4"/>
      <c r="D67" s="329" t="s">
        <v>64</v>
      </c>
      <c r="E67" s="329"/>
      <c r="F67" s="329"/>
      <c r="G67" s="329"/>
      <c r="H67" s="4"/>
      <c r="I67" s="134"/>
      <c r="J67" s="4"/>
      <c r="K67" s="6"/>
      <c r="L67" s="329" t="s">
        <v>65</v>
      </c>
      <c r="M67" s="329"/>
      <c r="N67" s="329"/>
      <c r="O67" s="329"/>
      <c r="P67" s="4"/>
      <c r="Q67" s="4"/>
    </row>
    <row r="68" spans="1:17" ht="15" customHeight="1" x14ac:dyDescent="0.2">
      <c r="A68" s="4"/>
      <c r="B68" s="49"/>
      <c r="C68" s="4"/>
      <c r="D68" s="312" t="s">
        <v>62</v>
      </c>
      <c r="E68" s="312"/>
      <c r="F68" s="312"/>
      <c r="G68" s="312"/>
      <c r="H68" s="4"/>
      <c r="I68" s="134"/>
      <c r="J68" s="4"/>
      <c r="K68" s="223"/>
      <c r="L68" s="312" t="s">
        <v>61</v>
      </c>
      <c r="M68" s="312"/>
      <c r="N68" s="312"/>
      <c r="O68" s="312"/>
      <c r="P68" s="4"/>
      <c r="Q68" s="4"/>
    </row>
    <row r="69" spans="1:17" x14ac:dyDescent="0.2">
      <c r="A69" s="6"/>
      <c r="B69" s="6"/>
      <c r="C69" s="6"/>
      <c r="D69" s="6"/>
      <c r="E69" s="6"/>
      <c r="F69" s="6"/>
      <c r="G69" s="122"/>
      <c r="H69" s="122"/>
      <c r="I69" s="6"/>
      <c r="J69" s="223"/>
      <c r="K69" s="223"/>
      <c r="L69" s="223"/>
      <c r="M69" s="223"/>
      <c r="N69" s="223"/>
      <c r="O69" s="223"/>
      <c r="P69" s="223"/>
      <c r="Q69" s="223"/>
    </row>
    <row r="70" spans="1:17" x14ac:dyDescent="0.2">
      <c r="D70" s="121"/>
      <c r="E70" s="121"/>
      <c r="F70" s="121"/>
      <c r="G70" s="121"/>
    </row>
    <row r="71" spans="1:17" x14ac:dyDescent="0.2">
      <c r="D71" s="345"/>
      <c r="E71" s="345"/>
      <c r="F71" s="345"/>
      <c r="G71" s="345"/>
    </row>
    <row r="72" spans="1:17" x14ac:dyDescent="0.2">
      <c r="D72" s="312"/>
      <c r="E72" s="312"/>
      <c r="F72" s="312"/>
      <c r="G72" s="312"/>
    </row>
    <row r="73" spans="1:17" x14ac:dyDescent="0.2">
      <c r="D73" s="121"/>
      <c r="E73" s="121"/>
      <c r="F73" s="121"/>
      <c r="G73" s="121"/>
    </row>
  </sheetData>
  <mergeCells count="73">
    <mergeCell ref="B7:E8"/>
    <mergeCell ref="J7:M8"/>
    <mergeCell ref="E1:O1"/>
    <mergeCell ref="E2:O2"/>
    <mergeCell ref="E3:O3"/>
    <mergeCell ref="B5:D5"/>
    <mergeCell ref="E5:O5"/>
    <mergeCell ref="B11:F12"/>
    <mergeCell ref="J11:N12"/>
    <mergeCell ref="C13:F13"/>
    <mergeCell ref="K13:N13"/>
    <mergeCell ref="D14:F14"/>
    <mergeCell ref="L14:N15"/>
    <mergeCell ref="D15:F15"/>
    <mergeCell ref="D24:F24"/>
    <mergeCell ref="D16:F16"/>
    <mergeCell ref="L16:N16"/>
    <mergeCell ref="D17:F17"/>
    <mergeCell ref="L17:N17"/>
    <mergeCell ref="D18:F18"/>
    <mergeCell ref="D19:F19"/>
    <mergeCell ref="K19:N19"/>
    <mergeCell ref="D20:F20"/>
    <mergeCell ref="L20:N21"/>
    <mergeCell ref="D21:F23"/>
    <mergeCell ref="L22:N22"/>
    <mergeCell ref="L23:N23"/>
    <mergeCell ref="D25:F26"/>
    <mergeCell ref="K25:N26"/>
    <mergeCell ref="D27:E27"/>
    <mergeCell ref="C29:F29"/>
    <mergeCell ref="J29:N30"/>
    <mergeCell ref="D30:F30"/>
    <mergeCell ref="D38:F38"/>
    <mergeCell ref="D31:F31"/>
    <mergeCell ref="K31:N31"/>
    <mergeCell ref="D32:F32"/>
    <mergeCell ref="L32:N32"/>
    <mergeCell ref="D33:F34"/>
    <mergeCell ref="L33:N33"/>
    <mergeCell ref="L34:N34"/>
    <mergeCell ref="D35:F35"/>
    <mergeCell ref="L35:N35"/>
    <mergeCell ref="D36:F36"/>
    <mergeCell ref="D37:F37"/>
    <mergeCell ref="L37:N37"/>
    <mergeCell ref="D39:F40"/>
    <mergeCell ref="K39:N39"/>
    <mergeCell ref="D41:F41"/>
    <mergeCell ref="L41:N41"/>
    <mergeCell ref="D42:F42"/>
    <mergeCell ref="L42:N42"/>
    <mergeCell ref="J52:N53"/>
    <mergeCell ref="D43:F43"/>
    <mergeCell ref="L43:N43"/>
    <mergeCell ref="D44:F44"/>
    <mergeCell ref="L44:N44"/>
    <mergeCell ref="D45:F45"/>
    <mergeCell ref="L45:N45"/>
    <mergeCell ref="D46:F46"/>
    <mergeCell ref="D47:F47"/>
    <mergeCell ref="K47:N48"/>
    <mergeCell ref="C50:F51"/>
    <mergeCell ref="J50:N51"/>
    <mergeCell ref="D71:G71"/>
    <mergeCell ref="D72:G72"/>
    <mergeCell ref="J54:N55"/>
    <mergeCell ref="D66:G66"/>
    <mergeCell ref="L66:O66"/>
    <mergeCell ref="D67:G67"/>
    <mergeCell ref="L67:O67"/>
    <mergeCell ref="D68:G68"/>
    <mergeCell ref="L68:O68"/>
  </mergeCells>
  <phoneticPr fontId="38" type="noConversion"/>
  <pageMargins left="0.31496062992125984" right="0.31496062992125984" top="0.35433070866141736" bottom="0.35433070866141736" header="0.31496062992125984" footer="0.31496062992125984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8"/>
  <sheetViews>
    <sheetView zoomScale="87" workbookViewId="0">
      <selection activeCell="K15" sqref="K15"/>
    </sheetView>
  </sheetViews>
  <sheetFormatPr baseColWidth="10" defaultRowHeight="15" x14ac:dyDescent="0.2"/>
  <cols>
    <col min="1" max="1" width="4" customWidth="1"/>
    <col min="2" max="2" width="30" customWidth="1"/>
    <col min="3" max="3" width="3.1640625" customWidth="1"/>
    <col min="4" max="4" width="31.33203125" customWidth="1"/>
    <col min="5" max="5" width="1.83203125" customWidth="1"/>
    <col min="6" max="6" width="29" customWidth="1"/>
    <col min="7" max="7" width="1.33203125" customWidth="1"/>
    <col min="8" max="8" width="36.5" customWidth="1"/>
    <col min="12" max="12" width="40" customWidth="1"/>
    <col min="13" max="13" width="29.6640625" customWidth="1"/>
  </cols>
  <sheetData>
    <row r="6" spans="1:15" x14ac:dyDescent="0.2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5" x14ac:dyDescent="0.2">
      <c r="B7" s="357"/>
      <c r="C7" s="357"/>
      <c r="D7" s="357"/>
      <c r="E7" s="357"/>
      <c r="F7" s="357"/>
      <c r="G7" s="357"/>
      <c r="H7" s="357"/>
      <c r="I7" s="224"/>
      <c r="J7" s="224"/>
      <c r="K7" s="224"/>
      <c r="L7" s="224"/>
      <c r="M7" s="224"/>
      <c r="N7" s="224"/>
      <c r="O7" s="224"/>
    </row>
    <row r="8" spans="1:15" x14ac:dyDescent="0.2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ht="33.75" customHeight="1" x14ac:dyDescent="0.2">
      <c r="A9" s="358"/>
      <c r="B9" s="358"/>
      <c r="C9" s="225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5" x14ac:dyDescent="0.2">
      <c r="A10" s="226"/>
      <c r="B10" s="227" t="s">
        <v>182</v>
      </c>
      <c r="C10" s="228"/>
      <c r="D10" s="229" t="s">
        <v>183</v>
      </c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5" x14ac:dyDescent="0.2">
      <c r="B11" s="230"/>
      <c r="C11" s="230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ht="16" thickBot="1" x14ac:dyDescent="0.25">
      <c r="B12" s="230"/>
      <c r="C12" s="230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ht="27.75" customHeight="1" thickBot="1" x14ac:dyDescent="0.25">
      <c r="B13" s="121"/>
      <c r="C13" s="121"/>
      <c r="D13" s="296" t="s">
        <v>70</v>
      </c>
      <c r="E13" s="297"/>
      <c r="F13" s="298" t="s">
        <v>135</v>
      </c>
      <c r="G13" s="121"/>
      <c r="H13" s="231"/>
      <c r="I13" s="121"/>
      <c r="J13" s="121"/>
      <c r="K13" s="121"/>
      <c r="L13" s="121"/>
      <c r="M13" s="121"/>
    </row>
    <row r="14" spans="1:15" ht="16" thickBot="1" x14ac:dyDescent="0.25">
      <c r="B14" s="121"/>
      <c r="C14" s="121"/>
      <c r="D14" s="232" t="s">
        <v>184</v>
      </c>
      <c r="E14" s="233"/>
      <c r="F14" s="234">
        <v>3522513731.8499999</v>
      </c>
      <c r="G14" s="121"/>
      <c r="H14" s="235"/>
      <c r="I14" s="121"/>
      <c r="J14" s="121"/>
      <c r="K14" s="121"/>
      <c r="L14" s="121"/>
      <c r="M14" s="121"/>
    </row>
    <row r="15" spans="1:15" ht="16" thickBot="1" x14ac:dyDescent="0.25">
      <c r="B15" s="121"/>
      <c r="C15" s="121"/>
      <c r="D15" s="232" t="s">
        <v>185</v>
      </c>
      <c r="E15" s="233"/>
      <c r="F15" s="236">
        <v>56681348.539999999</v>
      </c>
      <c r="G15" s="121"/>
      <c r="H15" s="237"/>
      <c r="I15" s="121"/>
      <c r="J15" s="121"/>
      <c r="K15" s="121"/>
      <c r="L15" s="121"/>
      <c r="M15" s="121"/>
    </row>
    <row r="16" spans="1:15" ht="17.25" customHeight="1" x14ac:dyDescent="0.2">
      <c r="B16" s="121"/>
      <c r="C16" s="121"/>
      <c r="D16" s="238" t="s">
        <v>186</v>
      </c>
      <c r="E16" s="239"/>
      <c r="F16" s="359">
        <v>362654401.38</v>
      </c>
      <c r="G16" s="121"/>
      <c r="H16" s="231"/>
      <c r="I16" s="121"/>
      <c r="J16" s="121"/>
      <c r="K16" s="121"/>
      <c r="L16" s="121" t="s">
        <v>131</v>
      </c>
      <c r="M16" s="121"/>
    </row>
    <row r="17" spans="2:13" ht="17" thickBot="1" x14ac:dyDescent="0.25">
      <c r="B17" s="121"/>
      <c r="C17" s="121"/>
      <c r="D17" s="240" t="s">
        <v>187</v>
      </c>
      <c r="E17" s="241"/>
      <c r="F17" s="360"/>
      <c r="G17" s="121"/>
      <c r="H17" s="242"/>
      <c r="I17" s="121"/>
      <c r="J17" s="121"/>
      <c r="K17" s="121"/>
      <c r="L17" s="121"/>
      <c r="M17" s="121"/>
    </row>
    <row r="18" spans="2:13" x14ac:dyDescent="0.2">
      <c r="B18" s="121"/>
      <c r="C18" s="121"/>
      <c r="D18" s="243"/>
      <c r="E18" s="243"/>
      <c r="F18" s="244"/>
      <c r="G18" s="121"/>
      <c r="H18" s="121"/>
      <c r="I18" s="121"/>
      <c r="J18" s="121"/>
      <c r="K18" s="121"/>
      <c r="L18" s="121"/>
      <c r="M18" s="121"/>
    </row>
    <row r="19" spans="2:13" ht="16" x14ac:dyDescent="0.2">
      <c r="B19" s="121"/>
      <c r="C19" s="121"/>
      <c r="D19" s="121"/>
      <c r="E19" s="121"/>
      <c r="F19" s="121"/>
      <c r="G19" s="121"/>
      <c r="H19" s="245"/>
      <c r="I19" s="121"/>
      <c r="J19" s="121"/>
      <c r="K19" s="121"/>
      <c r="L19" s="121"/>
      <c r="M19" s="121"/>
    </row>
    <row r="20" spans="2:13" ht="76.5" customHeight="1" x14ac:dyDescent="0.2">
      <c r="B20" s="121"/>
      <c r="C20" s="121"/>
      <c r="D20" s="361" t="s">
        <v>188</v>
      </c>
      <c r="E20" s="361"/>
      <c r="F20" s="361"/>
    </row>
    <row r="21" spans="2:13" ht="16" x14ac:dyDescent="0.2">
      <c r="B21" s="246"/>
      <c r="C21" s="246"/>
      <c r="D21" s="247"/>
      <c r="E21" s="246"/>
      <c r="F21" s="246"/>
      <c r="G21" s="248"/>
      <c r="H21" s="246"/>
      <c r="L21" s="249"/>
    </row>
    <row r="22" spans="2:13" ht="15" customHeight="1" x14ac:dyDescent="0.2">
      <c r="B22" s="246"/>
      <c r="C22" s="246"/>
      <c r="D22" s="247"/>
      <c r="E22" s="250"/>
      <c r="F22" s="246"/>
      <c r="G22" s="248"/>
      <c r="H22" s="247"/>
      <c r="J22" s="251"/>
    </row>
    <row r="23" spans="2:13" x14ac:dyDescent="0.2">
      <c r="B23" s="247"/>
      <c r="C23" s="248"/>
      <c r="D23" s="362" t="s">
        <v>189</v>
      </c>
      <c r="E23" s="362"/>
      <c r="F23" s="362"/>
      <c r="G23" s="248"/>
      <c r="H23" s="247"/>
      <c r="L23" s="252"/>
    </row>
    <row r="24" spans="2:13" x14ac:dyDescent="0.2">
      <c r="B24" s="248"/>
      <c r="C24" s="248"/>
      <c r="D24" s="248"/>
      <c r="E24" s="248"/>
      <c r="F24" s="247"/>
      <c r="G24" s="248"/>
      <c r="H24" s="247"/>
      <c r="L24" s="252"/>
      <c r="M24" s="253"/>
    </row>
    <row r="25" spans="2:13" x14ac:dyDescent="0.2">
      <c r="B25" s="226"/>
      <c r="C25" s="226"/>
      <c r="D25" s="226"/>
      <c r="E25" s="226"/>
      <c r="F25" s="247"/>
      <c r="G25" s="226"/>
      <c r="H25" s="226"/>
      <c r="L25" s="252"/>
      <c r="M25" s="254"/>
    </row>
    <row r="26" spans="2:13" x14ac:dyDescent="0.2">
      <c r="B26" s="255"/>
      <c r="C26" s="255"/>
      <c r="D26" s="255"/>
      <c r="E26" s="255"/>
      <c r="F26" s="255"/>
      <c r="G26" s="255"/>
      <c r="H26" s="255"/>
      <c r="L26" s="252"/>
      <c r="M26" s="256"/>
    </row>
    <row r="27" spans="2:13" x14ac:dyDescent="0.2">
      <c r="L27" s="252"/>
      <c r="M27" s="257"/>
    </row>
    <row r="28" spans="2:13" x14ac:dyDescent="0.2">
      <c r="L28" s="252"/>
    </row>
    <row r="34" spans="13:13" x14ac:dyDescent="0.2">
      <c r="M34" s="121"/>
    </row>
    <row r="35" spans="13:13" x14ac:dyDescent="0.2">
      <c r="M35" s="253"/>
    </row>
    <row r="36" spans="13:13" x14ac:dyDescent="0.2">
      <c r="M36" s="254"/>
    </row>
    <row r="37" spans="13:13" x14ac:dyDescent="0.2">
      <c r="M37" s="256"/>
    </row>
    <row r="38" spans="13:13" x14ac:dyDescent="0.2">
      <c r="M38" s="257"/>
    </row>
  </sheetData>
  <mergeCells count="5">
    <mergeCell ref="B7:H7"/>
    <mergeCell ref="A9:B9"/>
    <mergeCell ref="F16:F17"/>
    <mergeCell ref="D20:F20"/>
    <mergeCell ref="D23:F23"/>
  </mergeCells>
  <phoneticPr fontId="38" type="noConversion"/>
  <pageMargins left="0.25" right="0.25" top="0.75" bottom="0.75" header="0.3" footer="0.3"/>
  <pageSetup scale="6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46"/>
  <sheetViews>
    <sheetView showGridLines="0" topLeftCell="C1" workbookViewId="0">
      <selection activeCell="F33" sqref="F33"/>
    </sheetView>
  </sheetViews>
  <sheetFormatPr baseColWidth="10" defaultRowHeight="15" x14ac:dyDescent="0.2"/>
  <cols>
    <col min="1" max="1" width="2.5" customWidth="1"/>
    <col min="2" max="2" width="1.83203125" customWidth="1"/>
    <col min="3" max="4" width="25.5" customWidth="1"/>
    <col min="5" max="5" width="13.33203125" bestFit="1" customWidth="1"/>
    <col min="6" max="7" width="14.33203125" bestFit="1" customWidth="1"/>
    <col min="8" max="9" width="14.83203125" bestFit="1" customWidth="1"/>
    <col min="10" max="10" width="2.5" customWidth="1"/>
    <col min="13" max="13" width="12.6640625" bestFit="1" customWidth="1"/>
  </cols>
  <sheetData>
    <row r="1" spans="2:13" x14ac:dyDescent="0.2">
      <c r="B1" s="4"/>
      <c r="C1" s="123"/>
      <c r="D1" s="338" t="s">
        <v>190</v>
      </c>
      <c r="E1" s="338"/>
      <c r="F1" s="338"/>
      <c r="G1" s="338"/>
      <c r="H1" s="338"/>
      <c r="I1" s="123"/>
      <c r="J1" s="123"/>
      <c r="K1" s="223"/>
    </row>
    <row r="2" spans="2:13" x14ac:dyDescent="0.2">
      <c r="B2" s="4"/>
      <c r="C2" s="123"/>
      <c r="D2" s="338" t="s">
        <v>191</v>
      </c>
      <c r="E2" s="338"/>
      <c r="F2" s="338"/>
      <c r="G2" s="338"/>
      <c r="H2" s="338"/>
      <c r="I2" s="123"/>
      <c r="J2" s="123"/>
      <c r="K2" s="223"/>
    </row>
    <row r="3" spans="2:13" x14ac:dyDescent="0.2">
      <c r="B3" s="4"/>
      <c r="C3" s="123"/>
      <c r="D3" s="338" t="s">
        <v>1</v>
      </c>
      <c r="E3" s="338"/>
      <c r="F3" s="338"/>
      <c r="G3" s="338"/>
      <c r="H3" s="338"/>
      <c r="I3" s="123"/>
      <c r="J3" s="123"/>
      <c r="K3" s="223"/>
    </row>
    <row r="4" spans="2:13" x14ac:dyDescent="0.2">
      <c r="B4" s="124"/>
      <c r="C4" s="5" t="s">
        <v>2</v>
      </c>
      <c r="D4" s="301" t="s">
        <v>3</v>
      </c>
      <c r="E4" s="301"/>
      <c r="F4" s="301"/>
      <c r="G4" s="301"/>
      <c r="H4" s="301"/>
      <c r="I4" s="195"/>
      <c r="J4" s="258"/>
      <c r="K4" s="258"/>
    </row>
    <row r="5" spans="2:13" x14ac:dyDescent="0.2">
      <c r="B5" s="366"/>
      <c r="C5" s="366"/>
      <c r="D5" s="366"/>
      <c r="E5" s="366"/>
      <c r="F5" s="366"/>
      <c r="G5" s="366"/>
      <c r="H5" s="366"/>
      <c r="I5" s="366"/>
      <c r="J5" s="366"/>
      <c r="K5" s="4"/>
    </row>
    <row r="6" spans="2:13" ht="24" x14ac:dyDescent="0.2">
      <c r="B6" s="259"/>
      <c r="C6" s="367" t="s">
        <v>4</v>
      </c>
      <c r="D6" s="367"/>
      <c r="E6" s="260" t="s">
        <v>192</v>
      </c>
      <c r="F6" s="260" t="s">
        <v>193</v>
      </c>
      <c r="G6" s="261" t="s">
        <v>194</v>
      </c>
      <c r="H6" s="261" t="s">
        <v>195</v>
      </c>
      <c r="I6" s="262" t="s">
        <v>196</v>
      </c>
      <c r="J6" s="263"/>
      <c r="K6" s="264"/>
    </row>
    <row r="7" spans="2:13" x14ac:dyDescent="0.2">
      <c r="B7" s="265"/>
      <c r="C7" s="368"/>
      <c r="D7" s="368"/>
      <c r="E7" s="266">
        <v>1</v>
      </c>
      <c r="F7" s="266">
        <v>2</v>
      </c>
      <c r="G7" s="267">
        <v>3</v>
      </c>
      <c r="H7" s="267" t="s">
        <v>197</v>
      </c>
      <c r="I7" s="268" t="s">
        <v>198</v>
      </c>
      <c r="J7" s="269"/>
      <c r="K7" s="264"/>
    </row>
    <row r="8" spans="2:13" x14ac:dyDescent="0.2">
      <c r="B8" s="270"/>
      <c r="C8" s="271"/>
      <c r="D8" s="271"/>
      <c r="E8" s="272"/>
      <c r="F8" s="272"/>
      <c r="G8" s="272"/>
      <c r="H8" s="272"/>
      <c r="I8" s="271"/>
      <c r="J8" s="273"/>
      <c r="K8" s="4"/>
    </row>
    <row r="9" spans="2:13" x14ac:dyDescent="0.2">
      <c r="B9" s="139"/>
      <c r="C9" s="364" t="s">
        <v>71</v>
      </c>
      <c r="D9" s="364"/>
      <c r="E9" s="274"/>
      <c r="F9" s="274"/>
      <c r="G9" s="274"/>
      <c r="H9" s="274"/>
      <c r="I9" s="275"/>
      <c r="J9" s="276"/>
      <c r="K9" s="223"/>
    </row>
    <row r="10" spans="2:13" x14ac:dyDescent="0.2">
      <c r="B10" s="139"/>
      <c r="C10" s="277"/>
      <c r="D10" s="277"/>
      <c r="E10" s="274"/>
      <c r="F10" s="274"/>
      <c r="G10" s="274"/>
      <c r="H10" s="274"/>
      <c r="I10" s="275"/>
      <c r="J10" s="276"/>
      <c r="K10" s="223"/>
    </row>
    <row r="11" spans="2:13" ht="23.25" customHeight="1" x14ac:dyDescent="0.2">
      <c r="B11" s="278"/>
      <c r="C11" s="343" t="s">
        <v>73</v>
      </c>
      <c r="D11" s="343"/>
      <c r="E11" s="279">
        <f t="shared" ref="E11:H11" si="0">SUM(E13:E19)</f>
        <v>11237006071.649986</v>
      </c>
      <c r="F11" s="279">
        <f t="shared" si="0"/>
        <v>272429363676.75</v>
      </c>
      <c r="G11" s="279">
        <f t="shared" si="0"/>
        <v>272649953597.79001</v>
      </c>
      <c r="H11" s="279">
        <f t="shared" si="0"/>
        <v>11016416150.609993</v>
      </c>
      <c r="I11" s="280">
        <f>SUM(I13:I19)</f>
        <v>-220589921.03999138</v>
      </c>
      <c r="J11" s="281"/>
      <c r="K11" s="223"/>
    </row>
    <row r="12" spans="2:13" x14ac:dyDescent="0.2">
      <c r="B12" s="131"/>
      <c r="C12" s="122"/>
      <c r="D12" s="122"/>
      <c r="E12" s="282"/>
      <c r="F12" s="282"/>
      <c r="G12" s="282"/>
      <c r="H12" s="282"/>
      <c r="I12" s="283"/>
      <c r="J12" s="25"/>
      <c r="K12" s="223"/>
    </row>
    <row r="13" spans="2:13" ht="22.5" customHeight="1" x14ac:dyDescent="0.2">
      <c r="B13" s="131"/>
      <c r="C13" s="363" t="s">
        <v>75</v>
      </c>
      <c r="D13" s="363"/>
      <c r="E13" s="284">
        <v>6984967028.3599854</v>
      </c>
      <c r="F13" s="284">
        <v>267767696533.70001</v>
      </c>
      <c r="G13" s="284">
        <v>268709810313.16</v>
      </c>
      <c r="H13" s="285">
        <f>E13+F13-G13</f>
        <v>6042853248.8999939</v>
      </c>
      <c r="I13" s="286">
        <f>H13-E13</f>
        <v>-942113779.45999146</v>
      </c>
      <c r="J13" s="25"/>
      <c r="K13" s="223"/>
      <c r="M13" s="63"/>
    </row>
    <row r="14" spans="2:13" ht="22.5" customHeight="1" x14ac:dyDescent="0.2">
      <c r="B14" s="131"/>
      <c r="C14" s="363" t="s">
        <v>77</v>
      </c>
      <c r="D14" s="363"/>
      <c r="E14" s="284">
        <v>4321451882.4900007</v>
      </c>
      <c r="F14" s="284">
        <v>4661667143.0500002</v>
      </c>
      <c r="G14" s="284">
        <v>3940143284.6300001</v>
      </c>
      <c r="H14" s="285">
        <f t="shared" ref="H14:H19" si="1">E14+F14-G14</f>
        <v>5042975740.9100008</v>
      </c>
      <c r="I14" s="286">
        <f t="shared" ref="I14:I19" si="2">H14-E14</f>
        <v>721523858.42000008</v>
      </c>
      <c r="J14" s="25"/>
      <c r="K14" s="223"/>
      <c r="M14" s="287"/>
    </row>
    <row r="15" spans="2:13" ht="22.5" customHeight="1" x14ac:dyDescent="0.2">
      <c r="B15" s="131"/>
      <c r="C15" s="363" t="s">
        <v>79</v>
      </c>
      <c r="D15" s="363"/>
      <c r="E15" s="284">
        <v>0</v>
      </c>
      <c r="F15" s="284"/>
      <c r="G15" s="284"/>
      <c r="H15" s="285">
        <f t="shared" si="1"/>
        <v>0</v>
      </c>
      <c r="I15" s="286">
        <f t="shared" si="2"/>
        <v>0</v>
      </c>
      <c r="J15" s="25"/>
      <c r="K15" s="223"/>
    </row>
    <row r="16" spans="2:13" ht="22.5" customHeight="1" x14ac:dyDescent="0.2">
      <c r="B16" s="131"/>
      <c r="C16" s="363" t="s">
        <v>81</v>
      </c>
      <c r="D16" s="363"/>
      <c r="E16" s="284">
        <v>0</v>
      </c>
      <c r="F16" s="284"/>
      <c r="G16" s="284"/>
      <c r="H16" s="285">
        <f t="shared" si="1"/>
        <v>0</v>
      </c>
      <c r="I16" s="286">
        <f t="shared" si="2"/>
        <v>0</v>
      </c>
      <c r="J16" s="25"/>
      <c r="K16" s="223"/>
    </row>
    <row r="17" spans="2:11" ht="22.5" customHeight="1" x14ac:dyDescent="0.2">
      <c r="B17" s="131"/>
      <c r="C17" s="363" t="s">
        <v>83</v>
      </c>
      <c r="D17" s="363"/>
      <c r="E17" s="284">
        <v>0</v>
      </c>
      <c r="F17" s="284"/>
      <c r="G17" s="284"/>
      <c r="H17" s="285">
        <f t="shared" si="1"/>
        <v>0</v>
      </c>
      <c r="I17" s="286">
        <f t="shared" si="2"/>
        <v>0</v>
      </c>
      <c r="J17" s="25"/>
      <c r="K17" s="223"/>
    </row>
    <row r="18" spans="2:11" ht="22.5" customHeight="1" x14ac:dyDescent="0.2">
      <c r="B18" s="131"/>
      <c r="C18" s="363" t="s">
        <v>85</v>
      </c>
      <c r="D18" s="363"/>
      <c r="E18" s="284">
        <v>-69412839.200000003</v>
      </c>
      <c r="F18" s="284"/>
      <c r="G18" s="284"/>
      <c r="H18" s="285">
        <f t="shared" si="1"/>
        <v>-69412839.200000003</v>
      </c>
      <c r="I18" s="286">
        <f t="shared" si="2"/>
        <v>0</v>
      </c>
      <c r="J18" s="25"/>
      <c r="K18" s="223"/>
    </row>
    <row r="19" spans="2:11" ht="22.5" customHeight="1" x14ac:dyDescent="0.2">
      <c r="B19" s="131"/>
      <c r="C19" s="363" t="s">
        <v>87</v>
      </c>
      <c r="D19" s="363"/>
      <c r="E19" s="284">
        <v>0</v>
      </c>
      <c r="F19" s="284"/>
      <c r="G19" s="284"/>
      <c r="H19" s="285">
        <f t="shared" si="1"/>
        <v>0</v>
      </c>
      <c r="I19" s="286">
        <f t="shared" si="2"/>
        <v>0</v>
      </c>
      <c r="J19" s="25"/>
    </row>
    <row r="20" spans="2:11" x14ac:dyDescent="0.2">
      <c r="B20" s="131"/>
      <c r="C20" s="210"/>
      <c r="D20" s="210"/>
      <c r="E20" s="288"/>
      <c r="F20" s="288"/>
      <c r="G20" s="288"/>
      <c r="H20" s="288"/>
      <c r="I20" s="289"/>
      <c r="J20" s="25"/>
    </row>
    <row r="21" spans="2:11" ht="22.5" customHeight="1" x14ac:dyDescent="0.2">
      <c r="B21" s="278"/>
      <c r="C21" s="343" t="s">
        <v>92</v>
      </c>
      <c r="D21" s="343"/>
      <c r="E21" s="279">
        <f t="shared" ref="E21:H21" si="3">SUM(E23:E31)</f>
        <v>23651842116.769997</v>
      </c>
      <c r="F21" s="279">
        <f t="shared" si="3"/>
        <v>705654407.80000007</v>
      </c>
      <c r="G21" s="279">
        <f t="shared" si="3"/>
        <v>50789051.460000001</v>
      </c>
      <c r="H21" s="279">
        <f t="shared" si="3"/>
        <v>24306707473.110001</v>
      </c>
      <c r="I21" s="280">
        <f>SUM(I23:I31)</f>
        <v>654865356.34000278</v>
      </c>
      <c r="J21" s="281"/>
    </row>
    <row r="22" spans="2:11" x14ac:dyDescent="0.2">
      <c r="B22" s="131"/>
      <c r="C22" s="122"/>
      <c r="D22" s="210"/>
      <c r="E22" s="282"/>
      <c r="F22" s="282"/>
      <c r="G22" s="282"/>
      <c r="H22" s="282"/>
      <c r="I22" s="283"/>
      <c r="J22" s="25"/>
    </row>
    <row r="23" spans="2:11" ht="23.25" customHeight="1" x14ac:dyDescent="0.2">
      <c r="B23" s="131"/>
      <c r="C23" s="363" t="s">
        <v>94</v>
      </c>
      <c r="D23" s="363"/>
      <c r="E23" s="284">
        <v>202154551</v>
      </c>
      <c r="F23" s="284"/>
      <c r="G23" s="284"/>
      <c r="H23" s="285">
        <f>E23+F23-G23</f>
        <v>202154551</v>
      </c>
      <c r="I23" s="286">
        <f>H23-E23</f>
        <v>0</v>
      </c>
      <c r="J23" s="25"/>
    </row>
    <row r="24" spans="2:11" ht="23.25" customHeight="1" x14ac:dyDescent="0.2">
      <c r="B24" s="131"/>
      <c r="C24" s="363" t="s">
        <v>96</v>
      </c>
      <c r="D24" s="363"/>
      <c r="E24" s="284">
        <v>0</v>
      </c>
      <c r="F24" s="284"/>
      <c r="G24" s="284"/>
      <c r="H24" s="285">
        <f t="shared" ref="H24:H31" si="4">E24+F24-G24</f>
        <v>0</v>
      </c>
      <c r="I24" s="286">
        <f t="shared" ref="I24:I30" si="5">H24-E24</f>
        <v>0</v>
      </c>
      <c r="J24" s="25"/>
    </row>
    <row r="25" spans="2:11" ht="23.25" customHeight="1" x14ac:dyDescent="0.2">
      <c r="B25" s="131"/>
      <c r="C25" s="363" t="s">
        <v>99</v>
      </c>
      <c r="D25" s="363"/>
      <c r="E25" s="284">
        <v>20435968806</v>
      </c>
      <c r="F25" s="284">
        <v>661127610.99000001</v>
      </c>
      <c r="G25" s="284">
        <v>50789051.460000001</v>
      </c>
      <c r="H25" s="285">
        <f t="shared" si="4"/>
        <v>21046307365.530003</v>
      </c>
      <c r="I25" s="286">
        <f>H25-E25</f>
        <v>610338559.53000259</v>
      </c>
      <c r="J25" s="25"/>
    </row>
    <row r="26" spans="2:11" ht="23.25" customHeight="1" x14ac:dyDescent="0.2">
      <c r="B26" s="131"/>
      <c r="C26" s="363" t="s">
        <v>199</v>
      </c>
      <c r="D26" s="363"/>
      <c r="E26" s="284">
        <v>2483692557.6700001</v>
      </c>
      <c r="F26" s="284">
        <v>42203167.859999999</v>
      </c>
      <c r="G26" s="284"/>
      <c r="H26" s="285">
        <f t="shared" si="4"/>
        <v>2525895725.5300002</v>
      </c>
      <c r="I26" s="286">
        <f>H26-E26</f>
        <v>42203167.860000134</v>
      </c>
      <c r="J26" s="25"/>
    </row>
    <row r="27" spans="2:11" ht="23.25" customHeight="1" x14ac:dyDescent="0.2">
      <c r="B27" s="131"/>
      <c r="C27" s="363" t="s">
        <v>103</v>
      </c>
      <c r="D27" s="363"/>
      <c r="E27" s="284">
        <v>49317190.659999996</v>
      </c>
      <c r="F27" s="284">
        <v>467958.85</v>
      </c>
      <c r="G27" s="284"/>
      <c r="H27" s="285">
        <f t="shared" si="4"/>
        <v>49785149.509999998</v>
      </c>
      <c r="I27" s="286">
        <f t="shared" si="5"/>
        <v>467958.85000000149</v>
      </c>
      <c r="J27" s="25"/>
    </row>
    <row r="28" spans="2:11" ht="23.25" customHeight="1" x14ac:dyDescent="0.2">
      <c r="B28" s="131"/>
      <c r="C28" s="363" t="s">
        <v>105</v>
      </c>
      <c r="D28" s="363"/>
      <c r="E28" s="284">
        <v>0</v>
      </c>
      <c r="F28" s="284"/>
      <c r="G28" s="284"/>
      <c r="H28" s="285">
        <f t="shared" si="4"/>
        <v>0</v>
      </c>
      <c r="I28" s="286">
        <f t="shared" si="5"/>
        <v>0</v>
      </c>
      <c r="J28" s="25"/>
    </row>
    <row r="29" spans="2:11" ht="23.25" customHeight="1" x14ac:dyDescent="0.2">
      <c r="B29" s="131"/>
      <c r="C29" s="363" t="s">
        <v>107</v>
      </c>
      <c r="D29" s="363"/>
      <c r="E29" s="284">
        <v>480709011.44000006</v>
      </c>
      <c r="F29" s="284">
        <v>1855670.1</v>
      </c>
      <c r="G29" s="284"/>
      <c r="H29" s="285">
        <f t="shared" si="4"/>
        <v>482564681.54000008</v>
      </c>
      <c r="I29" s="286">
        <f t="shared" si="5"/>
        <v>1855670.1000000238</v>
      </c>
      <c r="J29" s="25"/>
    </row>
    <row r="30" spans="2:11" ht="23.25" customHeight="1" x14ac:dyDescent="0.2">
      <c r="B30" s="131"/>
      <c r="C30" s="363" t="s">
        <v>108</v>
      </c>
      <c r="D30" s="363"/>
      <c r="E30" s="284">
        <v>0</v>
      </c>
      <c r="F30" s="284"/>
      <c r="G30" s="284"/>
      <c r="H30" s="285">
        <f t="shared" si="4"/>
        <v>0</v>
      </c>
      <c r="I30" s="286">
        <f t="shared" si="5"/>
        <v>0</v>
      </c>
      <c r="J30" s="25"/>
    </row>
    <row r="31" spans="2:11" ht="23.25" customHeight="1" x14ac:dyDescent="0.2">
      <c r="B31" s="131"/>
      <c r="C31" s="363" t="s">
        <v>110</v>
      </c>
      <c r="D31" s="363"/>
      <c r="E31" s="284">
        <v>0</v>
      </c>
      <c r="F31" s="284"/>
      <c r="G31" s="284"/>
      <c r="H31" s="285">
        <f t="shared" si="4"/>
        <v>0</v>
      </c>
      <c r="I31" s="286">
        <f>H31-E31</f>
        <v>0</v>
      </c>
      <c r="J31" s="25"/>
    </row>
    <row r="32" spans="2:11" x14ac:dyDescent="0.2">
      <c r="B32" s="131"/>
      <c r="C32" s="210"/>
      <c r="D32" s="210"/>
      <c r="E32" s="288"/>
      <c r="F32" s="282"/>
      <c r="G32" s="282"/>
      <c r="H32" s="282"/>
      <c r="I32" s="283"/>
      <c r="J32" s="25"/>
    </row>
    <row r="33" spans="2:11" x14ac:dyDescent="0.2">
      <c r="B33" s="139"/>
      <c r="C33" s="364" t="s">
        <v>200</v>
      </c>
      <c r="D33" s="364"/>
      <c r="E33" s="279">
        <f t="shared" ref="E33:H33" si="6">E11+E21</f>
        <v>34888848188.419983</v>
      </c>
      <c r="F33" s="279">
        <f t="shared" si="6"/>
        <v>273135018084.54999</v>
      </c>
      <c r="G33" s="279">
        <f t="shared" si="6"/>
        <v>272700742649.25</v>
      </c>
      <c r="H33" s="279">
        <f t="shared" si="6"/>
        <v>35323123623.719994</v>
      </c>
      <c r="I33" s="280">
        <f>I11+I21</f>
        <v>434275435.3000114</v>
      </c>
      <c r="J33" s="276"/>
    </row>
    <row r="34" spans="2:11" x14ac:dyDescent="0.2">
      <c r="B34" s="219"/>
      <c r="C34" s="222"/>
      <c r="D34" s="222"/>
      <c r="E34" s="290"/>
      <c r="F34" s="290"/>
      <c r="G34" s="290"/>
      <c r="H34" s="290"/>
      <c r="I34" s="222"/>
      <c r="J34" s="291"/>
    </row>
    <row r="35" spans="2:11" x14ac:dyDescent="0.2">
      <c r="B35" s="292"/>
      <c r="C35" s="293"/>
      <c r="D35" s="294"/>
      <c r="F35" s="292"/>
      <c r="G35" s="292"/>
      <c r="H35" s="292"/>
      <c r="I35" s="292"/>
      <c r="J35" s="292"/>
    </row>
    <row r="36" spans="2:11" x14ac:dyDescent="0.2">
      <c r="B36" s="4"/>
      <c r="C36" s="342" t="s">
        <v>60</v>
      </c>
      <c r="D36" s="342"/>
      <c r="E36" s="342"/>
      <c r="F36" s="342"/>
      <c r="G36" s="342"/>
      <c r="H36" s="342"/>
      <c r="I36" s="342"/>
      <c r="J36" s="46"/>
      <c r="K36" s="46"/>
    </row>
    <row r="37" spans="2:11" x14ac:dyDescent="0.2">
      <c r="B37" s="4"/>
      <c r="C37" s="181"/>
      <c r="D37" s="181"/>
      <c r="E37" s="181"/>
      <c r="F37" s="181"/>
      <c r="G37" s="181"/>
      <c r="H37" s="181"/>
      <c r="I37" s="181"/>
      <c r="J37" s="46"/>
      <c r="K37" s="46"/>
    </row>
    <row r="38" spans="2:11" x14ac:dyDescent="0.2">
      <c r="B38" s="4"/>
      <c r="C38" s="181"/>
      <c r="D38" s="181"/>
      <c r="E38" s="181"/>
      <c r="F38" s="181"/>
      <c r="G38" s="181"/>
      <c r="H38" s="181"/>
      <c r="I38" s="181"/>
      <c r="J38" s="46"/>
      <c r="K38" s="46"/>
    </row>
    <row r="39" spans="2:11" x14ac:dyDescent="0.2">
      <c r="B39" s="4"/>
      <c r="C39" s="181"/>
      <c r="D39" s="181"/>
      <c r="E39" s="181"/>
      <c r="F39" s="181"/>
      <c r="G39" s="181"/>
      <c r="H39" s="181"/>
      <c r="I39" s="181"/>
      <c r="J39" s="46"/>
      <c r="K39" s="46"/>
    </row>
    <row r="40" spans="2:11" x14ac:dyDescent="0.2">
      <c r="B40" s="4"/>
      <c r="C40" s="181"/>
      <c r="D40" s="181"/>
      <c r="E40" s="181"/>
      <c r="F40" s="181"/>
      <c r="G40" s="181"/>
      <c r="H40" s="181"/>
      <c r="I40" s="181"/>
      <c r="J40" s="46"/>
      <c r="K40" s="46"/>
    </row>
    <row r="41" spans="2:11" x14ac:dyDescent="0.2">
      <c r="B41" s="4"/>
      <c r="C41" s="181"/>
      <c r="D41" s="181"/>
      <c r="E41" s="181"/>
      <c r="F41" s="181"/>
      <c r="G41" s="181"/>
      <c r="H41" s="181"/>
      <c r="I41" s="181"/>
      <c r="J41" s="46"/>
      <c r="K41" s="46"/>
    </row>
    <row r="42" spans="2:11" x14ac:dyDescent="0.2">
      <c r="B42" s="4"/>
      <c r="C42" s="46"/>
      <c r="D42" s="47"/>
      <c r="E42" s="48"/>
      <c r="F42" s="48"/>
      <c r="G42" s="4"/>
      <c r="H42" s="160"/>
      <c r="I42" s="47"/>
      <c r="J42" s="48"/>
      <c r="K42" s="48"/>
    </row>
    <row r="43" spans="2:11" x14ac:dyDescent="0.2">
      <c r="B43" s="4"/>
      <c r="C43" s="365"/>
      <c r="D43" s="365"/>
      <c r="E43" s="48"/>
      <c r="F43" s="348"/>
      <c r="G43" s="348"/>
      <c r="H43" s="348"/>
      <c r="I43" s="348"/>
      <c r="J43" s="48"/>
      <c r="K43" s="48"/>
    </row>
    <row r="44" spans="2:11" x14ac:dyDescent="0.2">
      <c r="C44" s="329" t="s">
        <v>64</v>
      </c>
      <c r="D44" s="329"/>
      <c r="E44" s="53"/>
      <c r="F44" s="329" t="s">
        <v>201</v>
      </c>
      <c r="G44" s="329"/>
      <c r="H44" s="329"/>
      <c r="I44" s="329"/>
      <c r="J44" s="134"/>
      <c r="K44" s="4"/>
    </row>
    <row r="45" spans="2:11" ht="15" customHeight="1" x14ac:dyDescent="0.2">
      <c r="C45" s="312" t="s">
        <v>62</v>
      </c>
      <c r="D45" s="312"/>
      <c r="E45" s="192"/>
      <c r="F45" s="312" t="s">
        <v>61</v>
      </c>
      <c r="G45" s="312"/>
      <c r="H45" s="312"/>
      <c r="I45" s="312"/>
      <c r="J45" s="134"/>
      <c r="K45" s="4"/>
    </row>
    <row r="46" spans="2:11" x14ac:dyDescent="0.2">
      <c r="C46" s="4"/>
      <c r="D46" s="4"/>
      <c r="E46" s="172"/>
      <c r="F46" s="4"/>
      <c r="G46" s="4"/>
      <c r="H46" s="4"/>
    </row>
  </sheetData>
  <mergeCells count="33">
    <mergeCell ref="C16:D16"/>
    <mergeCell ref="D1:H1"/>
    <mergeCell ref="D2:H2"/>
    <mergeCell ref="D3:H3"/>
    <mergeCell ref="D4:H4"/>
    <mergeCell ref="B5:J5"/>
    <mergeCell ref="C6:D7"/>
    <mergeCell ref="C9:D9"/>
    <mergeCell ref="C11:D11"/>
    <mergeCell ref="C13:D13"/>
    <mergeCell ref="C14:D14"/>
    <mergeCell ref="C15:D15"/>
    <mergeCell ref="C30:D30"/>
    <mergeCell ref="C17:D17"/>
    <mergeCell ref="C18:D18"/>
    <mergeCell ref="C19:D19"/>
    <mergeCell ref="C21:D21"/>
    <mergeCell ref="C23:D23"/>
    <mergeCell ref="C24:D24"/>
    <mergeCell ref="C25:D25"/>
    <mergeCell ref="C26:D26"/>
    <mergeCell ref="C27:D27"/>
    <mergeCell ref="C28:D28"/>
    <mergeCell ref="C29:D29"/>
    <mergeCell ref="C45:D45"/>
    <mergeCell ref="F45:I45"/>
    <mergeCell ref="C31:D31"/>
    <mergeCell ref="C33:D33"/>
    <mergeCell ref="C36:I36"/>
    <mergeCell ref="C43:D43"/>
    <mergeCell ref="F43:I43"/>
    <mergeCell ref="C44:D44"/>
    <mergeCell ref="F44:I44"/>
  </mergeCells>
  <phoneticPr fontId="38" type="noConversion"/>
  <pageMargins left="0.31496062992125984" right="0.31496062992125984" top="0.35433070866141736" bottom="0.35433070866141736" header="0.31496062992125984" footer="0.31496062992125984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6"/>
  <sheetViews>
    <sheetView showGridLines="0" tabSelected="1" zoomScale="90" zoomScaleNormal="90" zoomScalePageLayoutView="90" workbookViewId="0">
      <selection activeCell="E17" sqref="E17"/>
    </sheetView>
  </sheetViews>
  <sheetFormatPr baseColWidth="10" defaultColWidth="11.5" defaultRowHeight="14" x14ac:dyDescent="0.15"/>
  <cols>
    <col min="1" max="1" width="29.1640625" style="369" customWidth="1"/>
    <col min="2" max="2" width="18.6640625" style="369" bestFit="1" customWidth="1"/>
    <col min="3" max="3" width="17.83203125" style="369" customWidth="1"/>
    <col min="4" max="4" width="14" style="369" customWidth="1"/>
    <col min="5" max="5" width="11.33203125" style="369" customWidth="1"/>
    <col min="6" max="6" width="14.5" style="369" customWidth="1"/>
    <col min="7" max="7" width="12" style="369" bestFit="1" customWidth="1"/>
    <col min="8" max="8" width="11.5" style="369" customWidth="1"/>
    <col min="9" max="9" width="14.6640625" style="369" bestFit="1" customWidth="1"/>
    <col min="10" max="11" width="11.5" style="369"/>
    <col min="12" max="12" width="12.5" style="369" bestFit="1" customWidth="1"/>
    <col min="13" max="16384" width="11.5" style="369"/>
  </cols>
  <sheetData>
    <row r="1" spans="1:12" ht="18.75" customHeight="1" x14ac:dyDescent="0.2">
      <c r="H1" s="370" t="s">
        <v>202</v>
      </c>
      <c r="I1" s="370"/>
    </row>
    <row r="2" spans="1:12" ht="17" thickBot="1" x14ac:dyDescent="0.25">
      <c r="A2" s="371" t="s">
        <v>203</v>
      </c>
      <c r="B2" s="371"/>
      <c r="C2" s="371"/>
      <c r="D2" s="371"/>
      <c r="E2" s="371"/>
      <c r="F2" s="371"/>
      <c r="G2" s="371"/>
      <c r="H2" s="371"/>
      <c r="I2" s="371"/>
    </row>
    <row r="3" spans="1:12" ht="16" x14ac:dyDescent="0.2">
      <c r="A3" s="399" t="s">
        <v>204</v>
      </c>
      <c r="B3" s="399"/>
      <c r="C3" s="399"/>
      <c r="D3" s="399"/>
      <c r="E3" s="399"/>
      <c r="F3" s="399"/>
      <c r="G3" s="399"/>
      <c r="H3" s="399"/>
      <c r="I3" s="399"/>
    </row>
    <row r="4" spans="1:12" ht="16" x14ac:dyDescent="0.2">
      <c r="A4" s="399" t="s">
        <v>205</v>
      </c>
      <c r="B4" s="399"/>
      <c r="C4" s="399"/>
      <c r="D4" s="399"/>
      <c r="E4" s="399"/>
      <c r="F4" s="399"/>
      <c r="G4" s="399"/>
      <c r="H4" s="399"/>
      <c r="I4" s="399"/>
    </row>
    <row r="5" spans="1:12" ht="16" x14ac:dyDescent="0.2">
      <c r="A5" s="400"/>
      <c r="B5" s="400"/>
      <c r="C5" s="400"/>
      <c r="D5" s="400"/>
      <c r="E5" s="400"/>
      <c r="F5" s="400"/>
      <c r="G5" s="400"/>
      <c r="H5" s="400"/>
      <c r="I5" s="400"/>
    </row>
    <row r="6" spans="1:12" ht="15.75" customHeight="1" x14ac:dyDescent="0.15">
      <c r="A6" s="401" t="s">
        <v>206</v>
      </c>
      <c r="B6" s="401" t="s">
        <v>207</v>
      </c>
      <c r="C6" s="402" t="s">
        <v>208</v>
      </c>
      <c r="D6" s="403" t="s">
        <v>209</v>
      </c>
      <c r="E6" s="403"/>
      <c r="F6" s="403"/>
      <c r="G6" s="403"/>
      <c r="H6" s="403"/>
      <c r="I6" s="402" t="s">
        <v>210</v>
      </c>
    </row>
    <row r="7" spans="1:12" ht="22.5" customHeight="1" x14ac:dyDescent="0.15">
      <c r="A7" s="401"/>
      <c r="B7" s="401"/>
      <c r="C7" s="402"/>
      <c r="D7" s="403" t="s">
        <v>211</v>
      </c>
      <c r="E7" s="403"/>
      <c r="F7" s="403"/>
      <c r="G7" s="402" t="s">
        <v>212</v>
      </c>
      <c r="H7" s="402" t="s">
        <v>213</v>
      </c>
      <c r="I7" s="402"/>
    </row>
    <row r="8" spans="1:12" ht="33.75" customHeight="1" x14ac:dyDescent="0.15">
      <c r="A8" s="401"/>
      <c r="B8" s="401"/>
      <c r="C8" s="402"/>
      <c r="D8" s="404" t="s">
        <v>214</v>
      </c>
      <c r="E8" s="404" t="s">
        <v>215</v>
      </c>
      <c r="F8" s="404" t="s">
        <v>216</v>
      </c>
      <c r="G8" s="402"/>
      <c r="H8" s="402"/>
      <c r="I8" s="402"/>
    </row>
    <row r="9" spans="1:12" ht="28.5" customHeight="1" x14ac:dyDescent="0.15">
      <c r="A9" s="372" t="s">
        <v>217</v>
      </c>
      <c r="B9" s="372"/>
      <c r="C9" s="372"/>
      <c r="D9" s="372"/>
      <c r="E9" s="372"/>
      <c r="F9" s="372"/>
      <c r="G9" s="372"/>
      <c r="H9" s="372"/>
      <c r="I9" s="372"/>
    </row>
    <row r="10" spans="1:12" x14ac:dyDescent="0.15">
      <c r="A10" s="373" t="s">
        <v>218</v>
      </c>
      <c r="B10" s="374"/>
      <c r="C10" s="375"/>
      <c r="D10" s="375"/>
      <c r="E10" s="375"/>
      <c r="F10" s="375"/>
      <c r="G10" s="375"/>
      <c r="H10" s="375"/>
      <c r="I10" s="375"/>
    </row>
    <row r="11" spans="1:12" x14ac:dyDescent="0.15">
      <c r="A11" s="376" t="s">
        <v>219</v>
      </c>
      <c r="B11" s="377"/>
      <c r="C11" s="378"/>
      <c r="D11" s="378"/>
      <c r="E11" s="378"/>
      <c r="F11" s="378"/>
      <c r="G11" s="378"/>
      <c r="H11" s="378"/>
      <c r="I11" s="378"/>
    </row>
    <row r="12" spans="1:12" x14ac:dyDescent="0.15">
      <c r="A12" s="379" t="s">
        <v>220</v>
      </c>
      <c r="B12" s="377"/>
      <c r="C12" s="378"/>
      <c r="D12" s="378"/>
      <c r="E12" s="378"/>
      <c r="F12" s="378"/>
      <c r="G12" s="378"/>
      <c r="H12" s="378"/>
      <c r="I12" s="378"/>
    </row>
    <row r="13" spans="1:12" ht="15.75" customHeight="1" x14ac:dyDescent="0.15">
      <c r="A13" s="379" t="s">
        <v>221</v>
      </c>
      <c r="B13" s="377"/>
      <c r="C13" s="378"/>
      <c r="D13" s="378"/>
      <c r="E13" s="378"/>
      <c r="F13" s="378"/>
      <c r="G13" s="378"/>
      <c r="H13" s="378"/>
      <c r="I13" s="378"/>
    </row>
    <row r="14" spans="1:12" ht="15.75" customHeight="1" x14ac:dyDescent="0.15">
      <c r="A14" s="379"/>
      <c r="B14" s="380" t="s">
        <v>222</v>
      </c>
      <c r="C14" s="378">
        <v>0</v>
      </c>
      <c r="D14" s="381">
        <v>30362820.620000001</v>
      </c>
      <c r="E14" s="378"/>
      <c r="F14" s="382">
        <v>40958759.740000002</v>
      </c>
      <c r="G14" s="378"/>
      <c r="H14" s="378"/>
      <c r="I14" s="383">
        <f>F14-D14</f>
        <v>10595939.120000001</v>
      </c>
      <c r="K14" s="384"/>
      <c r="L14" s="385"/>
    </row>
    <row r="15" spans="1:12" ht="15.75" customHeight="1" x14ac:dyDescent="0.15">
      <c r="A15" s="379"/>
      <c r="B15" s="380" t="s">
        <v>223</v>
      </c>
      <c r="C15" s="378">
        <v>0</v>
      </c>
      <c r="D15" s="381">
        <v>29546306.48</v>
      </c>
      <c r="E15" s="378"/>
      <c r="F15" s="382">
        <v>39880488.93</v>
      </c>
      <c r="G15" s="378"/>
      <c r="H15" s="378"/>
      <c r="I15" s="383">
        <f t="shared" ref="I15:I19" si="0">F15-D15</f>
        <v>10334182.449999999</v>
      </c>
      <c r="K15" s="384"/>
      <c r="L15" s="385"/>
    </row>
    <row r="16" spans="1:12" ht="15.75" customHeight="1" x14ac:dyDescent="0.15">
      <c r="A16" s="379"/>
      <c r="B16" s="380" t="s">
        <v>222</v>
      </c>
      <c r="C16" s="378">
        <v>0</v>
      </c>
      <c r="D16" s="381">
        <v>21417593.780000001</v>
      </c>
      <c r="E16" s="378"/>
      <c r="F16" s="382">
        <v>28777995.140000001</v>
      </c>
      <c r="G16" s="378"/>
      <c r="H16" s="378"/>
      <c r="I16" s="383">
        <f t="shared" si="0"/>
        <v>7360401.3599999994</v>
      </c>
      <c r="K16" s="384"/>
      <c r="L16" s="385"/>
    </row>
    <row r="17" spans="1:12" ht="15.75" customHeight="1" x14ac:dyDescent="0.15">
      <c r="A17" s="379"/>
      <c r="B17" s="380" t="s">
        <v>223</v>
      </c>
      <c r="C17" s="378">
        <v>0</v>
      </c>
      <c r="D17" s="381">
        <v>20999514.93</v>
      </c>
      <c r="E17" s="378"/>
      <c r="F17" s="382">
        <v>28469359.349999998</v>
      </c>
      <c r="G17" s="378"/>
      <c r="H17" s="378"/>
      <c r="I17" s="383">
        <f t="shared" si="0"/>
        <v>7469844.4199999981</v>
      </c>
      <c r="K17" s="384"/>
      <c r="L17" s="385"/>
    </row>
    <row r="18" spans="1:12" ht="15.75" customHeight="1" x14ac:dyDescent="0.15">
      <c r="A18" s="379"/>
      <c r="B18" s="380" t="s">
        <v>224</v>
      </c>
      <c r="C18" s="378">
        <v>0</v>
      </c>
      <c r="D18" s="386">
        <v>0</v>
      </c>
      <c r="E18" s="378"/>
      <c r="F18" s="387">
        <v>0</v>
      </c>
      <c r="G18" s="378"/>
      <c r="H18" s="378"/>
      <c r="I18" s="387">
        <f t="shared" si="0"/>
        <v>0</v>
      </c>
      <c r="L18" s="385"/>
    </row>
    <row r="19" spans="1:12" ht="15.75" customHeight="1" x14ac:dyDescent="0.15">
      <c r="A19" s="379"/>
      <c r="B19" s="380" t="s">
        <v>224</v>
      </c>
      <c r="C19" s="378">
        <v>0</v>
      </c>
      <c r="D19" s="381">
        <v>27072522.27</v>
      </c>
      <c r="E19" s="378"/>
      <c r="F19" s="382">
        <v>36370134.43</v>
      </c>
      <c r="G19" s="378"/>
      <c r="H19" s="378"/>
      <c r="I19" s="383">
        <f t="shared" si="0"/>
        <v>9297612.1600000001</v>
      </c>
      <c r="K19" s="384"/>
      <c r="L19" s="385"/>
    </row>
    <row r="20" spans="1:12" x14ac:dyDescent="0.15">
      <c r="A20" s="379" t="s">
        <v>225</v>
      </c>
      <c r="B20" s="377"/>
      <c r="C20" s="378"/>
      <c r="D20" s="378"/>
      <c r="E20" s="378"/>
      <c r="F20" s="378"/>
      <c r="G20" s="378"/>
      <c r="H20" s="378"/>
      <c r="I20" s="387"/>
    </row>
    <row r="21" spans="1:12" x14ac:dyDescent="0.15">
      <c r="A21" s="379" t="s">
        <v>226</v>
      </c>
      <c r="B21" s="377"/>
      <c r="C21" s="378"/>
      <c r="D21" s="378"/>
      <c r="E21" s="378"/>
      <c r="F21" s="378"/>
      <c r="G21" s="378"/>
      <c r="H21" s="378"/>
      <c r="I21" s="378"/>
    </row>
    <row r="22" spans="1:12" x14ac:dyDescent="0.15">
      <c r="A22" s="379" t="s">
        <v>227</v>
      </c>
      <c r="B22" s="377"/>
      <c r="C22" s="378"/>
      <c r="D22" s="378"/>
      <c r="E22" s="378"/>
      <c r="F22" s="378"/>
      <c r="G22" s="378"/>
      <c r="H22" s="378"/>
      <c r="I22" s="378"/>
    </row>
    <row r="23" spans="1:12" x14ac:dyDescent="0.15">
      <c r="A23" s="379" t="s">
        <v>228</v>
      </c>
      <c r="B23" s="377"/>
      <c r="C23" s="378"/>
      <c r="D23" s="378"/>
      <c r="E23" s="378"/>
      <c r="F23" s="378"/>
      <c r="G23" s="378"/>
      <c r="H23" s="378"/>
      <c r="I23" s="378"/>
    </row>
    <row r="24" spans="1:12" x14ac:dyDescent="0.15">
      <c r="A24" s="379" t="s">
        <v>229</v>
      </c>
      <c r="B24" s="377"/>
      <c r="C24" s="378"/>
      <c r="D24" s="378"/>
      <c r="E24" s="378"/>
      <c r="F24" s="378"/>
      <c r="G24" s="378"/>
      <c r="H24" s="378"/>
      <c r="I24" s="378"/>
    </row>
    <row r="25" spans="1:12" x14ac:dyDescent="0.15">
      <c r="A25" s="379" t="s">
        <v>230</v>
      </c>
      <c r="B25" s="377"/>
      <c r="C25" s="378"/>
      <c r="D25" s="378"/>
      <c r="E25" s="378"/>
      <c r="F25" s="378"/>
      <c r="G25" s="378"/>
      <c r="H25" s="378"/>
      <c r="I25" s="378"/>
    </row>
    <row r="26" spans="1:12" x14ac:dyDescent="0.15">
      <c r="A26" s="379" t="s">
        <v>225</v>
      </c>
      <c r="B26" s="377"/>
      <c r="C26" s="378"/>
      <c r="D26" s="378"/>
      <c r="E26" s="378"/>
      <c r="F26" s="378"/>
      <c r="G26" s="378"/>
      <c r="H26" s="378"/>
      <c r="I26" s="378"/>
    </row>
    <row r="27" spans="1:12" x14ac:dyDescent="0.15">
      <c r="A27" s="379" t="s">
        <v>226</v>
      </c>
      <c r="B27" s="377"/>
      <c r="C27" s="378"/>
      <c r="D27" s="378"/>
      <c r="E27" s="378"/>
      <c r="F27" s="378"/>
      <c r="G27" s="378"/>
      <c r="H27" s="378"/>
      <c r="I27" s="378"/>
    </row>
    <row r="28" spans="1:12" x14ac:dyDescent="0.15">
      <c r="A28" s="376" t="s">
        <v>231</v>
      </c>
      <c r="B28" s="377"/>
      <c r="C28" s="378">
        <f>SUM(C14:C27)</f>
        <v>0</v>
      </c>
      <c r="D28" s="382">
        <f>SUM(D14:D27)</f>
        <v>129398758.08</v>
      </c>
      <c r="E28" s="378"/>
      <c r="F28" s="383">
        <f>SUM(F14:F27)</f>
        <v>174456737.59</v>
      </c>
      <c r="G28" s="378"/>
      <c r="H28" s="388"/>
      <c r="I28" s="383">
        <f>SUM(I14:I27)</f>
        <v>45057979.50999999</v>
      </c>
    </row>
    <row r="29" spans="1:12" x14ac:dyDescent="0.15">
      <c r="A29" s="376" t="s">
        <v>232</v>
      </c>
      <c r="B29" s="377"/>
      <c r="C29" s="378"/>
      <c r="D29" s="378"/>
      <c r="E29" s="378"/>
      <c r="F29" s="378"/>
      <c r="G29" s="378"/>
      <c r="H29" s="378"/>
      <c r="I29" s="378"/>
    </row>
    <row r="30" spans="1:12" x14ac:dyDescent="0.15">
      <c r="A30" s="379" t="s">
        <v>220</v>
      </c>
      <c r="B30" s="377"/>
      <c r="C30" s="378"/>
      <c r="D30" s="378"/>
      <c r="E30" s="378"/>
      <c r="F30" s="378"/>
      <c r="G30" s="378"/>
      <c r="H30" s="378"/>
      <c r="I30" s="378"/>
    </row>
    <row r="31" spans="1:12" x14ac:dyDescent="0.15">
      <c r="A31" s="379" t="s">
        <v>221</v>
      </c>
      <c r="B31" s="377"/>
      <c r="C31" s="378"/>
      <c r="D31" s="378"/>
      <c r="E31" s="378"/>
      <c r="F31" s="378"/>
      <c r="G31" s="378"/>
      <c r="H31" s="378"/>
      <c r="I31" s="378"/>
    </row>
    <row r="32" spans="1:12" x14ac:dyDescent="0.15">
      <c r="A32" s="379"/>
      <c r="B32" s="380" t="s">
        <v>222</v>
      </c>
      <c r="C32" s="383">
        <v>243154231.13</v>
      </c>
      <c r="D32" s="378"/>
      <c r="E32" s="378"/>
      <c r="F32" s="383">
        <v>-40958759.740000002</v>
      </c>
      <c r="G32" s="378"/>
      <c r="H32" s="378"/>
      <c r="I32" s="383">
        <f t="shared" ref="I32:I37" si="1">F32+C32</f>
        <v>202195471.38999999</v>
      </c>
    </row>
    <row r="33" spans="1:12" x14ac:dyDescent="0.15">
      <c r="A33" s="379"/>
      <c r="B33" s="380" t="s">
        <v>223</v>
      </c>
      <c r="C33" s="383">
        <v>239058367.09999999</v>
      </c>
      <c r="D33" s="378"/>
      <c r="E33" s="378"/>
      <c r="F33" s="383">
        <v>-39880488.93</v>
      </c>
      <c r="G33" s="378"/>
      <c r="H33" s="378"/>
      <c r="I33" s="383">
        <f t="shared" si="1"/>
        <v>199177878.16999999</v>
      </c>
    </row>
    <row r="34" spans="1:12" x14ac:dyDescent="0.15">
      <c r="A34" s="379"/>
      <c r="B34" s="380" t="s">
        <v>222</v>
      </c>
      <c r="C34" s="383">
        <v>195626465.39000002</v>
      </c>
      <c r="D34" s="378"/>
      <c r="E34" s="378"/>
      <c r="F34" s="383">
        <v>-28777995.140000001</v>
      </c>
      <c r="G34" s="378"/>
      <c r="H34" s="378"/>
      <c r="I34" s="383">
        <f t="shared" si="1"/>
        <v>166848470.25</v>
      </c>
    </row>
    <row r="35" spans="1:12" x14ac:dyDescent="0.15">
      <c r="A35" s="379"/>
      <c r="B35" s="380" t="s">
        <v>223</v>
      </c>
      <c r="C35" s="383">
        <v>242761385.03999999</v>
      </c>
      <c r="D35" s="378"/>
      <c r="E35" s="378"/>
      <c r="F35" s="383">
        <v>-28469359.350000001</v>
      </c>
      <c r="G35" s="378"/>
      <c r="H35" s="378"/>
      <c r="I35" s="383">
        <f t="shared" si="1"/>
        <v>214292025.69</v>
      </c>
    </row>
    <row r="36" spans="1:12" x14ac:dyDescent="0.15">
      <c r="A36" s="379"/>
      <c r="B36" s="380" t="s">
        <v>224</v>
      </c>
      <c r="C36" s="383">
        <v>459000000</v>
      </c>
      <c r="D36" s="378"/>
      <c r="E36" s="378"/>
      <c r="F36" s="387">
        <v>0</v>
      </c>
      <c r="G36" s="378"/>
      <c r="H36" s="378"/>
      <c r="I36" s="383">
        <f t="shared" si="1"/>
        <v>459000000</v>
      </c>
    </row>
    <row r="37" spans="1:12" x14ac:dyDescent="0.15">
      <c r="A37" s="379"/>
      <c r="B37" s="380" t="s">
        <v>224</v>
      </c>
      <c r="C37" s="383">
        <v>759849543.55999994</v>
      </c>
      <c r="D37" s="378"/>
      <c r="E37" s="378"/>
      <c r="F37" s="383">
        <v>-36370134.43</v>
      </c>
      <c r="G37" s="378"/>
      <c r="H37" s="378"/>
      <c r="I37" s="383">
        <f t="shared" si="1"/>
        <v>723479409.13</v>
      </c>
    </row>
    <row r="38" spans="1:12" x14ac:dyDescent="0.15">
      <c r="A38" s="379" t="s">
        <v>225</v>
      </c>
      <c r="B38" s="377"/>
      <c r="C38" s="378"/>
      <c r="D38" s="378"/>
      <c r="E38" s="378"/>
      <c r="F38" s="378"/>
      <c r="G38" s="378"/>
      <c r="H38" s="378"/>
      <c r="I38" s="378"/>
    </row>
    <row r="39" spans="1:12" x14ac:dyDescent="0.15">
      <c r="A39" s="379" t="s">
        <v>226</v>
      </c>
      <c r="B39" s="377"/>
      <c r="C39" s="378"/>
      <c r="D39" s="378"/>
      <c r="E39" s="378"/>
      <c r="F39" s="378"/>
      <c r="G39" s="378"/>
      <c r="H39" s="378"/>
      <c r="I39" s="378"/>
    </row>
    <row r="40" spans="1:12" x14ac:dyDescent="0.15">
      <c r="A40" s="379" t="s">
        <v>227</v>
      </c>
      <c r="B40" s="377"/>
      <c r="C40" s="378"/>
      <c r="D40" s="378"/>
      <c r="E40" s="378"/>
      <c r="F40" s="378"/>
      <c r="G40" s="378"/>
      <c r="H40" s="378"/>
      <c r="I40" s="378"/>
    </row>
    <row r="41" spans="1:12" x14ac:dyDescent="0.15">
      <c r="A41" s="379" t="s">
        <v>228</v>
      </c>
      <c r="B41" s="377"/>
      <c r="C41" s="378"/>
      <c r="D41" s="378"/>
      <c r="E41" s="378"/>
      <c r="F41" s="378"/>
      <c r="G41" s="378"/>
      <c r="H41" s="378"/>
      <c r="I41" s="378"/>
    </row>
    <row r="42" spans="1:12" x14ac:dyDescent="0.15">
      <c r="A42" s="379" t="s">
        <v>229</v>
      </c>
      <c r="B42" s="377"/>
      <c r="C42" s="378"/>
      <c r="D42" s="378"/>
      <c r="E42" s="378"/>
      <c r="F42" s="378"/>
      <c r="G42" s="378"/>
      <c r="H42" s="378"/>
      <c r="I42" s="378"/>
    </row>
    <row r="43" spans="1:12" x14ac:dyDescent="0.15">
      <c r="A43" s="379" t="s">
        <v>230</v>
      </c>
      <c r="B43" s="377"/>
      <c r="C43" s="378"/>
      <c r="D43" s="378"/>
      <c r="E43" s="378"/>
      <c r="F43" s="378"/>
      <c r="G43" s="378"/>
      <c r="H43" s="378"/>
      <c r="I43" s="378"/>
    </row>
    <row r="44" spans="1:12" x14ac:dyDescent="0.15">
      <c r="A44" s="379" t="s">
        <v>225</v>
      </c>
      <c r="B44" s="377"/>
      <c r="C44" s="378"/>
      <c r="D44" s="378"/>
      <c r="E44" s="378"/>
      <c r="F44" s="378"/>
      <c r="G44" s="378"/>
      <c r="H44" s="378"/>
      <c r="I44" s="378"/>
    </row>
    <row r="45" spans="1:12" x14ac:dyDescent="0.15">
      <c r="A45" s="379" t="s">
        <v>226</v>
      </c>
      <c r="B45" s="377"/>
      <c r="C45" s="378"/>
      <c r="D45" s="378"/>
      <c r="E45" s="378"/>
      <c r="F45" s="378"/>
      <c r="G45" s="378"/>
      <c r="H45" s="378"/>
      <c r="I45" s="378"/>
    </row>
    <row r="46" spans="1:12" x14ac:dyDescent="0.15">
      <c r="A46" s="376" t="s">
        <v>233</v>
      </c>
      <c r="B46" s="377"/>
      <c r="C46" s="382">
        <f>SUM(C32:C45)</f>
        <v>2139449992.2199998</v>
      </c>
      <c r="D46" s="378">
        <v>0</v>
      </c>
      <c r="E46" s="378"/>
      <c r="F46" s="383">
        <f>SUM(F32:F45)</f>
        <v>-174456737.59</v>
      </c>
      <c r="G46" s="378"/>
      <c r="H46" s="387"/>
      <c r="I46" s="383">
        <f>SUM(I32:I45)</f>
        <v>1964993254.6300001</v>
      </c>
    </row>
    <row r="47" spans="1:12" ht="24" customHeight="1" x14ac:dyDescent="0.15">
      <c r="A47" s="376" t="s">
        <v>234</v>
      </c>
      <c r="B47" s="377"/>
      <c r="C47" s="382">
        <f>+C28+C46</f>
        <v>2139449992.2199998</v>
      </c>
      <c r="D47" s="382">
        <f>+D28+D46</f>
        <v>129398758.08</v>
      </c>
      <c r="E47" s="378"/>
      <c r="F47" s="378">
        <f>+F28+F46</f>
        <v>0</v>
      </c>
      <c r="G47" s="378"/>
      <c r="H47" s="378"/>
      <c r="I47" s="383">
        <f>+I28+I46</f>
        <v>2010051234.1400001</v>
      </c>
      <c r="K47" s="389"/>
      <c r="L47" s="389"/>
    </row>
    <row r="48" spans="1:12" x14ac:dyDescent="0.15">
      <c r="A48" s="390"/>
      <c r="B48" s="390"/>
      <c r="C48" s="391"/>
      <c r="D48" s="391"/>
      <c r="E48" s="391"/>
      <c r="F48" s="391"/>
      <c r="G48" s="391"/>
      <c r="H48" s="391"/>
      <c r="I48" s="391"/>
      <c r="L48" s="392"/>
    </row>
    <row r="50" spans="1:10" s="393" customFormat="1" ht="13" x14ac:dyDescent="0.15">
      <c r="C50" s="394"/>
    </row>
    <row r="51" spans="1:10" s="393" customFormat="1" ht="13" x14ac:dyDescent="0.15">
      <c r="A51" s="394"/>
      <c r="B51" s="394"/>
      <c r="C51" s="394"/>
      <c r="D51" s="394"/>
      <c r="E51" s="394"/>
      <c r="F51" s="394"/>
      <c r="G51" s="394"/>
      <c r="H51" s="394"/>
      <c r="I51" s="394"/>
      <c r="J51" s="395"/>
    </row>
    <row r="52" spans="1:10" s="393" customFormat="1" ht="13" x14ac:dyDescent="0.15">
      <c r="C52" s="394"/>
    </row>
    <row r="53" spans="1:10" s="393" customFormat="1" ht="13" x14ac:dyDescent="0.15">
      <c r="C53" s="394"/>
    </row>
    <row r="54" spans="1:10" s="393" customFormat="1" ht="13" x14ac:dyDescent="0.15">
      <c r="A54" s="396"/>
      <c r="B54" s="396"/>
      <c r="C54" s="397"/>
      <c r="D54" s="394"/>
      <c r="E54" s="394"/>
      <c r="F54" s="394"/>
      <c r="G54" s="394"/>
      <c r="H54" s="394"/>
      <c r="I54" s="394"/>
    </row>
    <row r="55" spans="1:10" s="393" customFormat="1" ht="13" x14ac:dyDescent="0.15">
      <c r="C55" s="394"/>
    </row>
    <row r="56" spans="1:10" x14ac:dyDescent="0.15">
      <c r="A56" s="398"/>
    </row>
  </sheetData>
  <mergeCells count="14">
    <mergeCell ref="D7:F7"/>
    <mergeCell ref="G7:G8"/>
    <mergeCell ref="H7:H8"/>
    <mergeCell ref="A9:I9"/>
    <mergeCell ref="H1:I1"/>
    <mergeCell ref="A2:I2"/>
    <mergeCell ref="A3:I3"/>
    <mergeCell ref="A4:I4"/>
    <mergeCell ref="A5:I5"/>
    <mergeCell ref="A6:A8"/>
    <mergeCell ref="B6:B8"/>
    <mergeCell ref="C6:C8"/>
    <mergeCell ref="D6:H6"/>
    <mergeCell ref="I6:I8"/>
  </mergeCells>
  <phoneticPr fontId="38" type="noConversion"/>
  <pageMargins left="0.45" right="0.31" top="0.5" bottom="0.6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E.ACTIVIDADES</vt:lpstr>
      <vt:lpstr>E.S.FINANCIERA</vt:lpstr>
      <vt:lpstr>EDO. VARIACIONES </vt:lpstr>
      <vt:lpstr>E.CAMBIOS S.FINANCIERA</vt:lpstr>
      <vt:lpstr>FLUJO EFECTIVO</vt:lpstr>
      <vt:lpstr>Hoja1</vt:lpstr>
      <vt:lpstr>ANALITICO ACTIVO</vt:lpstr>
      <vt:lpstr>IC-7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Hebert</dc:creator>
  <cp:lastModifiedBy>Heriberto Cuevas R.</cp:lastModifiedBy>
  <cp:lastPrinted>2020-11-03T20:20:07Z</cp:lastPrinted>
  <dcterms:created xsi:type="dcterms:W3CDTF">2015-08-17T04:18:26Z</dcterms:created>
  <dcterms:modified xsi:type="dcterms:W3CDTF">2020-11-03T20:20:12Z</dcterms:modified>
</cp:coreProperties>
</file>