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375" windowWidth="16095" windowHeight="9150" activeTab="0"/>
  </bookViews>
  <sheets>
    <sheet name="EJERCICIO DEL GTO" sheetId="1" r:id="rId1"/>
  </sheets>
  <externalReferences>
    <externalReference r:id="rId4"/>
  </externalReferences>
  <definedNames>
    <definedName name="Imprimir_títulos_IM" localSheetId="0">#REF!</definedName>
    <definedName name="Imprimir_títulos_IM">#REF!</definedName>
    <definedName name="OK">#REF!</definedName>
    <definedName name="_xlnm.Print_Titles" localSheetId="0">'EJERCICIO DEL GTO'!$1:$11</definedName>
  </definedNames>
  <calcPr calcId="124519"/>
</workbook>
</file>

<file path=xl/sharedStrings.xml><?xml version="1.0" encoding="utf-8"?>
<sst xmlns="http://schemas.openxmlformats.org/spreadsheetml/2006/main" count="75" uniqueCount="72">
  <si>
    <t>FIDEICOMISO PARA EL DESARROLLO ECONOMICO Y SOCIAL DE ACAPULCO</t>
  </si>
  <si>
    <t xml:space="preserve">REPORTE PRESUPUESTAL </t>
  </si>
  <si>
    <t>AL 31 DE MARZO 2017</t>
  </si>
  <si>
    <t>No. DE LA PARTIDA</t>
  </si>
  <si>
    <t>NOMBRE DE LA PARTIDA</t>
  </si>
  <si>
    <t>* PRESUPUESTO AUTORIZADO 2017</t>
  </si>
  <si>
    <t>%</t>
  </si>
  <si>
    <t>MOVIMIENTOS DE PARTIDAS PRESUPUESTALES</t>
  </si>
  <si>
    <t>PRESUPUESTO DEVENGADO</t>
  </si>
  <si>
    <t>PAGADO</t>
  </si>
  <si>
    <t>SALDO POR EJERCER</t>
  </si>
  <si>
    <t>AUM</t>
  </si>
  <si>
    <t>DISM</t>
  </si>
  <si>
    <t>PRESUPUESTO MODIFICADO</t>
  </si>
  <si>
    <t>SERV.  PERSONALES</t>
  </si>
  <si>
    <t>Sueldo tabular al personal permanente</t>
  </si>
  <si>
    <t>Gratificacion de fin de año</t>
  </si>
  <si>
    <t>Prima Vacacional</t>
  </si>
  <si>
    <t>Compensaciones ordinarias</t>
  </si>
  <si>
    <t>Aportaciones al IMSS</t>
  </si>
  <si>
    <t>Cuotas para el fondo de ahorro</t>
  </si>
  <si>
    <t>Liquidaciones por Indemnizacion</t>
  </si>
  <si>
    <t>Bono del dia de las Madres</t>
  </si>
  <si>
    <t>Bono del dia del Servidor Publico</t>
  </si>
  <si>
    <t>Otras Prestaciones</t>
  </si>
  <si>
    <t>Estimulos al Personal</t>
  </si>
  <si>
    <t>MAT. Y SUMINISTROS</t>
  </si>
  <si>
    <t>De oficina</t>
  </si>
  <si>
    <t>Impresos y formas oficiales</t>
  </si>
  <si>
    <t>Material de Computo</t>
  </si>
  <si>
    <t>Materiales Heliograficos</t>
  </si>
  <si>
    <t>Materiales y utiles de impresión reproduccion y encuadernacion</t>
  </si>
  <si>
    <t>Material para el desarrollo de la informacion</t>
  </si>
  <si>
    <t>Materiales de aseo y limpieza</t>
  </si>
  <si>
    <t>Material de apoyo informativo</t>
  </si>
  <si>
    <t>Productos alimenticios para personas</t>
  </si>
  <si>
    <t>Material electrico y electronico</t>
  </si>
  <si>
    <t>Medicinas y productos farmaceuticos</t>
  </si>
  <si>
    <t>Combustibles, lubricantes y aditivos</t>
  </si>
  <si>
    <t>Vestuario y uniformes</t>
  </si>
  <si>
    <t>Herramientas menores</t>
  </si>
  <si>
    <t>Refacciones y accesorios menores para equipo de computo</t>
  </si>
  <si>
    <t>SERVICIOS GRALES.</t>
  </si>
  <si>
    <t>Servicio de Energia Electrica</t>
  </si>
  <si>
    <t>Agua Potable</t>
  </si>
  <si>
    <t>Telefonia tradicional</t>
  </si>
  <si>
    <t>Telefonia celular</t>
  </si>
  <si>
    <t>Servicio Postal</t>
  </si>
  <si>
    <t>Arrendamiento de Equipo de administracion y Bienes Informaticos</t>
  </si>
  <si>
    <t>Servicios legales, de contabilidad, auditoria y relacionados</t>
  </si>
  <si>
    <t>Servicios de capacitacion</t>
  </si>
  <si>
    <t>Servicios de Vigilancia a Eidificios Publicos</t>
  </si>
  <si>
    <t>Servicios de Analisis y Farmaceuticos</t>
  </si>
  <si>
    <t>Gastos Inherentes a la Recaudacion</t>
  </si>
  <si>
    <t>Seguros de responsabilidad patrimonial y fianzas</t>
  </si>
  <si>
    <t>Seguro de bienes patrimoniales</t>
  </si>
  <si>
    <t>Intereses, descuentos y otros servicios bancarios</t>
  </si>
  <si>
    <t>Instalacion reparacion y mantenimiento de edificios publicos y oficinas para la Administracion.</t>
  </si>
  <si>
    <t>Instalacion, reparacion y mantenimiento de mobiliario y equipo de administracion, educacional y recreativo.</t>
  </si>
  <si>
    <t>Mantenimiento y conservacion de equipo de computo y accesorios</t>
  </si>
  <si>
    <t>Reparacion y mantenimiento de equipo de transporte</t>
  </si>
  <si>
    <t>De aseo y limpieza</t>
  </si>
  <si>
    <t>Difusion por radio, television y otros medios de mensajes sobre programas y actividades gubernamentales</t>
  </si>
  <si>
    <t>Pasajes Terrestres</t>
  </si>
  <si>
    <t>Viaticos en el pais</t>
  </si>
  <si>
    <t>Actividades civicas y festividades</t>
  </si>
  <si>
    <t>Prevision Fiduciaria Tenencia Vehicular</t>
  </si>
  <si>
    <t>Impuesto 2 % a la nomina</t>
  </si>
  <si>
    <t>Diversos</t>
  </si>
  <si>
    <t>BIENES MUEBLES E INM.</t>
  </si>
  <si>
    <t>ADEFAS (PASIVOS)</t>
  </si>
  <si>
    <t>TOTALES</t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</si>
</sst>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]* #,##0.00_-;\-[$€]* #,##0.00_-;_-[$€]* &quot;-&quot;??_-;_-@_-"/>
    <numFmt numFmtId="166" formatCode="&quot;Verdadero&quot;;&quot;Verdadero&quot;;&quot;Falso&quot;"/>
    <numFmt numFmtId="167" formatCode="_-* #,##0.00\ _€_-;\-* #,##0.00\ _€_-;_-* &quot;-&quot;??\ _€_-;_-@_-"/>
  </numFmts>
  <fonts count="23">
    <font>
      <sz val="12"/>
      <name val="Helv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u val="single"/>
      <sz val="13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Helv"/>
      <family val="2"/>
    </font>
    <font>
      <sz val="6"/>
      <color rgb="FF996666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2" borderId="1" applyNumberFormat="0" applyAlignment="0" applyProtection="0"/>
    <xf numFmtId="0" fontId="16" fillId="0" borderId="2" applyNumberFormat="0" applyFill="0" applyAlignment="0" applyProtection="0"/>
    <xf numFmtId="165" fontId="1" fillId="0" borderId="0" applyFont="0" applyFill="0" applyBorder="0" applyAlignment="0" applyProtection="0"/>
    <xf numFmtId="0" fontId="17" fillId="0" borderId="0" applyNumberFormat="0" applyFill="0" applyBorder="0">
      <alignment/>
      <protection locked="0"/>
    </xf>
    <xf numFmtId="0" fontId="18" fillId="0" borderId="0" applyNumberFormat="0" applyFill="0" applyBorder="0">
      <alignment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1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4" fillId="0" borderId="0" xfId="2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2" fillId="3" borderId="4" xfId="20" applyNumberFormat="1" applyFont="1" applyFill="1" applyBorder="1" applyAlignment="1">
      <alignment horizontal="center" vertical="center" wrapText="1"/>
    </xf>
    <xf numFmtId="164" fontId="2" fillId="3" borderId="5" xfId="2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3" borderId="6" xfId="0" applyFont="1" applyFill="1" applyBorder="1" applyAlignment="1">
      <alignment horizontal="center" vertical="center" wrapText="1"/>
    </xf>
    <xf numFmtId="164" fontId="2" fillId="3" borderId="6" xfId="2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4" fontId="2" fillId="3" borderId="7" xfId="2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64" fontId="8" fillId="4" borderId="4" xfId="2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164" fontId="10" fillId="3" borderId="4" xfId="20" applyNumberFormat="1" applyFont="1" applyFill="1" applyBorder="1" applyAlignment="1">
      <alignment vertical="center"/>
    </xf>
    <xf numFmtId="1" fontId="10" fillId="3" borderId="4" xfId="0" applyNumberFormat="1" applyFont="1" applyFill="1" applyBorder="1" applyAlignment="1">
      <alignment horizontal="center" vertical="center"/>
    </xf>
    <xf numFmtId="164" fontId="7" fillId="3" borderId="4" xfId="20" applyNumberFormat="1" applyFont="1" applyFill="1" applyBorder="1" applyAlignment="1">
      <alignment vertical="center"/>
    </xf>
    <xf numFmtId="164" fontId="10" fillId="3" borderId="4" xfId="0" applyNumberFormat="1" applyFont="1" applyFill="1" applyBorder="1" applyAlignment="1">
      <alignment horizontal="center" vertical="center" wrapText="1"/>
    </xf>
    <xf numFmtId="1" fontId="10" fillId="3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164" fontId="1" fillId="0" borderId="4" xfId="20" applyNumberFormat="1" applyFont="1" applyBorder="1"/>
    <xf numFmtId="0" fontId="11" fillId="0" borderId="4" xfId="0" applyFont="1" applyBorder="1" applyAlignment="1">
      <alignment horizontal="center"/>
    </xf>
    <xf numFmtId="164" fontId="11" fillId="0" borderId="4" xfId="20" applyNumberFormat="1" applyFont="1" applyBorder="1" applyAlignment="1">
      <alignment horizontal="right" wrapText="1"/>
    </xf>
    <xf numFmtId="0" fontId="7" fillId="0" borderId="4" xfId="0" applyFont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wrapText="1"/>
    </xf>
    <xf numFmtId="164" fontId="1" fillId="0" borderId="4" xfId="20" applyNumberFormat="1" applyFont="1" applyFill="1" applyBorder="1" applyAlignment="1">
      <alignment/>
    </xf>
    <xf numFmtId="164" fontId="1" fillId="4" borderId="4" xfId="0" applyNumberFormat="1" applyFont="1" applyFill="1" applyBorder="1" applyAlignment="1">
      <alignment horizontal="center" wrapText="1"/>
    </xf>
    <xf numFmtId="1" fontId="1" fillId="0" borderId="4" xfId="0" applyNumberFormat="1" applyFont="1" applyBorder="1" applyAlignment="1">
      <alignment horizontal="center" wrapText="1"/>
    </xf>
    <xf numFmtId="164" fontId="3" fillId="0" borderId="0" xfId="0" applyNumberFormat="1" applyFont="1"/>
    <xf numFmtId="0" fontId="12" fillId="0" borderId="0" xfId="0" applyFont="1"/>
    <xf numFmtId="0" fontId="11" fillId="0" borderId="4" xfId="0" applyFont="1" applyBorder="1"/>
    <xf numFmtId="164" fontId="11" fillId="0" borderId="4" xfId="20" applyNumberFormat="1" applyFont="1" applyBorder="1"/>
    <xf numFmtId="0" fontId="11" fillId="0" borderId="0" xfId="0" applyFont="1"/>
    <xf numFmtId="0" fontId="13" fillId="0" borderId="0" xfId="0" applyFont="1"/>
    <xf numFmtId="164" fontId="13" fillId="0" borderId="0" xfId="0" applyNumberFormat="1" applyFont="1"/>
    <xf numFmtId="41" fontId="1" fillId="0" borderId="4" xfId="0" applyNumberFormat="1" applyFont="1" applyFill="1" applyBorder="1" applyAlignment="1">
      <alignment/>
    </xf>
    <xf numFmtId="164" fontId="1" fillId="4" borderId="4" xfId="20" applyNumberFormat="1" applyFont="1" applyFill="1" applyBorder="1" applyAlignment="1">
      <alignment/>
    </xf>
    <xf numFmtId="0" fontId="11" fillId="0" borderId="4" xfId="0" applyFont="1" applyBorder="1" applyAlignment="1">
      <alignment wrapText="1"/>
    </xf>
    <xf numFmtId="164" fontId="11" fillId="0" borderId="4" xfId="0" applyNumberFormat="1" applyFont="1" applyFill="1" applyBorder="1" applyAlignment="1">
      <alignment horizontal="center" wrapText="1"/>
    </xf>
    <xf numFmtId="164" fontId="11" fillId="4" borderId="4" xfId="20" applyNumberFormat="1" applyFont="1" applyFill="1" applyBorder="1" applyAlignment="1">
      <alignment/>
    </xf>
    <xf numFmtId="164" fontId="11" fillId="0" borderId="4" xfId="20" applyNumberFormat="1" applyFont="1" applyBorder="1" applyAlignment="1">
      <alignment/>
    </xf>
    <xf numFmtId="164" fontId="11" fillId="0" borderId="4" xfId="0" applyNumberFormat="1" applyFont="1" applyBorder="1" applyAlignment="1">
      <alignment horizontal="center" wrapText="1"/>
    </xf>
    <xf numFmtId="1" fontId="11" fillId="0" borderId="4" xfId="0" applyNumberFormat="1" applyFont="1" applyBorder="1" applyAlignment="1">
      <alignment horizontal="center" wrapText="1"/>
    </xf>
    <xf numFmtId="0" fontId="10" fillId="3" borderId="4" xfId="0" applyFont="1" applyFill="1" applyBorder="1" applyAlignment="1">
      <alignment vertical="center" wrapText="1"/>
    </xf>
    <xf numFmtId="164" fontId="10" fillId="3" borderId="4" xfId="0" applyNumberFormat="1" applyFont="1" applyFill="1" applyBorder="1" applyAlignment="1">
      <alignment vertical="center"/>
    </xf>
    <xf numFmtId="164" fontId="1" fillId="0" borderId="4" xfId="0" applyNumberFormat="1" applyFont="1" applyFill="1" applyBorder="1"/>
    <xf numFmtId="164" fontId="1" fillId="0" borderId="4" xfId="2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wrapText="1"/>
    </xf>
    <xf numFmtId="0" fontId="11" fillId="0" borderId="4" xfId="0" applyFont="1" applyBorder="1" applyAlignment="1">
      <alignment/>
    </xf>
    <xf numFmtId="164" fontId="11" fillId="0" borderId="4" xfId="0" applyNumberFormat="1" applyFont="1" applyFill="1" applyBorder="1"/>
    <xf numFmtId="164" fontId="11" fillId="4" borderId="4" xfId="0" applyNumberFormat="1" applyFont="1" applyFill="1" applyBorder="1" applyAlignment="1">
      <alignment horizontal="center" wrapText="1"/>
    </xf>
    <xf numFmtId="1" fontId="11" fillId="0" borderId="4" xfId="0" applyNumberFormat="1" applyFont="1" applyFill="1" applyBorder="1" applyAlignment="1">
      <alignment horizontal="center" wrapText="1"/>
    </xf>
    <xf numFmtId="164" fontId="11" fillId="0" borderId="4" xfId="20" applyNumberFormat="1" applyFont="1" applyFill="1" applyBorder="1" applyAlignment="1">
      <alignment horizontal="right"/>
    </xf>
    <xf numFmtId="164" fontId="11" fillId="0" borderId="4" xfId="20" applyNumberFormat="1" applyFont="1" applyFill="1" applyBorder="1" applyAlignment="1">
      <alignment/>
    </xf>
    <xf numFmtId="164" fontId="7" fillId="0" borderId="4" xfId="20" applyNumberFormat="1" applyFont="1" applyBorder="1" applyAlignment="1">
      <alignment/>
    </xf>
    <xf numFmtId="1" fontId="7" fillId="3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164" fontId="7" fillId="3" borderId="4" xfId="0" applyNumberFormat="1" applyFont="1" applyFill="1" applyBorder="1" applyAlignment="1">
      <alignment vertical="center"/>
    </xf>
    <xf numFmtId="164" fontId="7" fillId="3" borderId="4" xfId="0" applyNumberFormat="1" applyFont="1" applyFill="1" applyBorder="1" applyAlignment="1">
      <alignment horizontal="center" vertical="center" wrapText="1"/>
    </xf>
    <xf numFmtId="1" fontId="7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164" fontId="4" fillId="0" borderId="0" xfId="0" applyNumberFormat="1" applyFont="1"/>
    <xf numFmtId="0" fontId="14" fillId="0" borderId="0" xfId="0" applyFont="1" applyAlignment="1">
      <alignment wrapText="1"/>
    </xf>
    <xf numFmtId="0" fontId="14" fillId="0" borderId="0" xfId="0" applyFont="1"/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Celda de comprobación 2" xfId="21"/>
    <cellStyle name="Encabezado 1" xfId="22"/>
    <cellStyle name="Euro" xfId="23"/>
    <cellStyle name="Hipervínculo 2" xfId="24"/>
    <cellStyle name="Hipervínculo 3" xfId="25"/>
    <cellStyle name="Millares 2" xfId="26"/>
    <cellStyle name="Millares 2 2" xfId="27"/>
    <cellStyle name="Millares 2 2 2" xfId="28"/>
    <cellStyle name="Millares 3" xfId="29"/>
    <cellStyle name="Millares 4" xfId="30"/>
    <cellStyle name="Millares 4 2" xfId="31"/>
    <cellStyle name="Moneda 2" xfId="32"/>
    <cellStyle name="Moneda 2 2" xfId="33"/>
    <cellStyle name="Normal 15" xfId="34"/>
    <cellStyle name="Normal 2" xfId="35"/>
    <cellStyle name="Normal 2 13" xfId="36"/>
    <cellStyle name="Normal 2 2" xfId="37"/>
    <cellStyle name="Normal 2 3" xfId="38"/>
    <cellStyle name="Normal 2_1-PRE ANALÍTICO DEL INGRESO" xfId="39"/>
    <cellStyle name="Normal 3" xfId="40"/>
    <cellStyle name="Normal 4" xfId="41"/>
    <cellStyle name="Normal 5" xfId="42"/>
    <cellStyle name="Normal 6" xfId="43"/>
    <cellStyle name="Normal 6 2" xfId="44"/>
    <cellStyle name="Normal 6 2 2" xfId="45"/>
    <cellStyle name="Normal 6 2_4.3 IP" xfId="46"/>
    <cellStyle name="Normal 6 3" xfId="47"/>
    <cellStyle name="Normal 6 3 2" xfId="48"/>
    <cellStyle name="Normal 6 3_4.3 IP" xfId="49"/>
    <cellStyle name="Normal 6 4" xfId="50"/>
    <cellStyle name="Normal 6 5" xfId="51"/>
    <cellStyle name="Normal 6 6" xfId="52"/>
    <cellStyle name="Normal 6 6 2" xfId="53"/>
    <cellStyle name="Normal 6 6_4.3 IP" xfId="54"/>
    <cellStyle name="Normal 6_4.3 IP" xfId="55"/>
    <cellStyle name="Normal 7" xfId="56"/>
    <cellStyle name="Normal 7 2" xfId="57"/>
    <cellStyle name="Normal 7 3" xfId="58"/>
    <cellStyle name="Normal 7 4" xfId="59"/>
    <cellStyle name="Normal 7_4.3 IP" xfId="60"/>
    <cellStyle name="Normal 8" xfId="61"/>
    <cellStyle name="Normal 8 2" xfId="62"/>
    <cellStyle name="Normal 8_4.3 IP" xfId="63"/>
    <cellStyle name="Normal 9" xfId="64"/>
    <cellStyle name="Normal 9 2" xfId="65"/>
    <cellStyle name="Normal 9_1-PRE ANALÍTICO DEL INGRESO" xfId="66"/>
    <cellStyle name="Porcentual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47625</xdr:rowOff>
    </xdr:from>
    <xdr:to>
      <xdr:col>13</xdr:col>
      <xdr:colOff>0</xdr:colOff>
      <xdr:row>4</xdr:row>
      <xdr:rowOff>114300</xdr:rowOff>
    </xdr:to>
    <xdr:pic>
      <xdr:nvPicPr>
        <xdr:cNvPr id="5" name="Picture 13" descr="LOGO_ISO_9001-2008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15800" y="47625"/>
          <a:ext cx="0" cy="85725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2</xdr:col>
      <xdr:colOff>9525</xdr:colOff>
      <xdr:row>82</xdr:row>
      <xdr:rowOff>104775</xdr:rowOff>
    </xdr:from>
    <xdr:ext cx="85725" cy="228600"/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3190875" y="25384125"/>
          <a:ext cx="85725" cy="228600"/>
        </a:xfrm>
        <a:prstGeom prst="rect">
          <a:avLst/>
        </a:prstGeom>
        <a:noFill/>
        <a:ln w="9525">
          <a:noFill/>
        </a:ln>
      </xdr:spPr>
    </xdr:sp>
    <xdr:clientData/>
  </xdr:oneCellAnchor>
  <xdr:twoCellAnchor>
    <xdr:from>
      <xdr:col>0</xdr:col>
      <xdr:colOff>123825</xdr:colOff>
      <xdr:row>0</xdr:row>
      <xdr:rowOff>114300</xdr:rowOff>
    </xdr:from>
    <xdr:to>
      <xdr:col>12</xdr:col>
      <xdr:colOff>485775</xdr:colOff>
      <xdr:row>4</xdr:row>
      <xdr:rowOff>9525</xdr:rowOff>
    </xdr:to>
    <xdr:grpSp>
      <xdr:nvGrpSpPr>
        <xdr:cNvPr id="7" name="6 Grupo"/>
        <xdr:cNvGrpSpPr>
          <a:grpSpLocks/>
        </xdr:cNvGrpSpPr>
      </xdr:nvGrpSpPr>
      <xdr:grpSpPr bwMode="auto">
        <a:xfrm>
          <a:off x="123825" y="114300"/>
          <a:ext cx="11791950" cy="685800"/>
          <a:chOff x="893" y="0"/>
          <a:chExt cx="61389" cy="8798"/>
        </a:xfrm>
      </xdr:grpSpPr>
      <xdr:pic>
        <xdr:nvPicPr>
          <xdr:cNvPr id="8" name="Imagen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 bwMode="auto">
          <a:xfrm>
            <a:off x="893" y="0"/>
            <a:ext cx="14196" cy="8798"/>
          </a:xfrm>
          <a:prstGeom prst="rect">
            <a:avLst/>
          </a:prstGeom>
          <a:noFill/>
          <a:ln w="9525">
            <a:noFill/>
          </a:ln>
        </xdr:spPr>
      </xdr:pic>
      <xdr:pic>
        <xdr:nvPicPr>
          <xdr:cNvPr id="9" name="Imagen 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24850" y="0"/>
            <a:ext cx="16299" cy="5437"/>
          </a:xfrm>
          <a:prstGeom prst="rect">
            <a:avLst/>
          </a:prstGeom>
          <a:noFill/>
          <a:ln w="9525">
            <a:noFill/>
          </a:ln>
        </xdr:spPr>
      </xdr:pic>
      <xdr:pic>
        <xdr:nvPicPr>
          <xdr:cNvPr id="10" name="Imagen 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54654" y="0"/>
            <a:ext cx="7628" cy="5831"/>
          </a:xfrm>
          <a:prstGeom prst="rect">
            <a:avLst/>
          </a:prstGeom>
          <a:noFill/>
          <a:ln w="9525">
            <a:noFill/>
          </a:ln>
        </xdr:spPr>
      </xdr:pic>
      <xdr:pic>
        <xdr:nvPicPr>
          <xdr:cNvPr id="11" name="Imagen 5"/>
          <xdr:cNvPicPr preferRelativeResize="1">
            <a:picLocks noChangeAspect="1"/>
          </xdr:cNvPicPr>
        </xdr:nvPicPr>
        <xdr:blipFill>
          <a:blip r:embed="rId5"/>
          <a:srcRect l="17527" t="78768" b="6907"/>
          <a:stretch>
            <a:fillRect/>
          </a:stretch>
        </xdr:blipFill>
        <xdr:spPr bwMode="auto">
          <a:xfrm>
            <a:off x="1553" y="6902"/>
            <a:ext cx="60729" cy="1896"/>
          </a:xfrm>
          <a:prstGeom prst="rect">
            <a:avLst/>
          </a:prstGeom>
          <a:noFill/>
          <a:ln w="9525">
            <a:noFill/>
          </a:ln>
        </xdr:spPr>
      </xdr:pic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6403" y="4775"/>
            <a:ext cx="5602" cy="2138"/>
          </a:xfrm>
          <a:prstGeom prst="rect">
            <a:avLst/>
          </a:prstGeom>
          <a:solidFill>
            <a:srgbClr val="FFFFFF"/>
          </a:solidFill>
          <a:ln w="9525"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996666"/>
                </a:solidFill>
                <a:latin typeface="Times New Roman"/>
                <a:cs typeface="Times New Roman"/>
              </a:rPr>
              <a:t>2015-2021</a:t>
            </a:r>
          </a:p>
          <a:p>
            <a:pPr algn="l" rtl="0">
              <a:defRPr sz="1000"/>
            </a:pPr>
            <a:endParaRPr lang="en-US" sz="600" b="0" i="0" u="none" strike="noStrike" baseline="0">
              <a:solidFill>
                <a:srgbClr val="996666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rchivos%20recuperados\Mis%20documentos\ESTADOS%20FINANCIEROS%20EJERCICIO%202017\REPORTE%20PRESUPUESTAL%20MZO%20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ADO MENSUAL"/>
      <sheetName val="DEVENGADO MENSUAL"/>
      <sheetName val="CONCILIACION EGRESOS"/>
      <sheetName val="ENT Y SAL MES"/>
      <sheetName val="INF ADIC CTA PUB"/>
      <sheetName val="EJERCICIO DEL GTO"/>
      <sheetName val="CONCILIACION INGRESOS"/>
      <sheetName val="ENT Y SAL ACUM"/>
      <sheetName val="CONCENTRADO INGRESOS"/>
      <sheetName val="RESUMEN ING TOT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P80"/>
  <sheetViews>
    <sheetView tabSelected="1" zoomScale="90" zoomScaleNormal="90" workbookViewId="0" topLeftCell="A67">
      <selection activeCell="F84" sqref="F84"/>
    </sheetView>
  </sheetViews>
  <sheetFormatPr defaultColWidth="11.5546875" defaultRowHeight="15.75"/>
  <cols>
    <col min="1" max="1" width="11.5546875" style="76" customWidth="1"/>
    <col min="2" max="2" width="25.5546875" style="2" customWidth="1"/>
    <col min="3" max="3" width="13.4453125" style="3" customWidth="1"/>
    <col min="4" max="4" width="6.88671875" style="3" customWidth="1"/>
    <col min="5" max="5" width="7.5546875" style="3" customWidth="1"/>
    <col min="6" max="6" width="8.3359375" style="3" customWidth="1"/>
    <col min="7" max="7" width="12.4453125" style="3" bestFit="1" customWidth="1"/>
    <col min="8" max="8" width="12.10546875" style="3" customWidth="1"/>
    <col min="9" max="9" width="5.5546875" style="3" customWidth="1"/>
    <col min="10" max="10" width="12.10546875" style="4" customWidth="1"/>
    <col min="11" max="11" width="5.6640625" style="4" customWidth="1"/>
    <col min="12" max="12" width="12.10546875" style="3" customWidth="1"/>
    <col min="13" max="13" width="7.99609375" style="5" customWidth="1"/>
    <col min="14" max="14" width="11.5546875" style="3" customWidth="1"/>
    <col min="15" max="15" width="13.3359375" style="3" bestFit="1" customWidth="1"/>
    <col min="16" max="16384" width="11.5546875" style="3" customWidth="1"/>
  </cols>
  <sheetData>
    <row r="1" ht="15">
      <c r="A1" s="1"/>
    </row>
    <row r="2" ht="15.75">
      <c r="A2" s="1"/>
    </row>
    <row r="4" spans="1:13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5.75">
      <c r="A7" s="7" t="s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14" customFormat="1" ht="36" customHeight="1">
      <c r="A8" s="8" t="s">
        <v>3</v>
      </c>
      <c r="B8" s="8" t="s">
        <v>4</v>
      </c>
      <c r="C8" s="8" t="s">
        <v>5</v>
      </c>
      <c r="D8" s="9" t="s">
        <v>6</v>
      </c>
      <c r="E8" s="10" t="s">
        <v>7</v>
      </c>
      <c r="F8" s="10"/>
      <c r="G8" s="10"/>
      <c r="H8" s="8" t="s">
        <v>8</v>
      </c>
      <c r="I8" s="11" t="s">
        <v>6</v>
      </c>
      <c r="J8" s="12" t="s">
        <v>9</v>
      </c>
      <c r="K8" s="13" t="s">
        <v>6</v>
      </c>
      <c r="L8" s="11" t="s">
        <v>10</v>
      </c>
      <c r="M8" s="8" t="s">
        <v>6</v>
      </c>
    </row>
    <row r="9" spans="1:13" s="14" customFormat="1" ht="8.25" customHeight="1">
      <c r="A9" s="8"/>
      <c r="B9" s="8"/>
      <c r="C9" s="8"/>
      <c r="D9" s="9"/>
      <c r="E9" s="10"/>
      <c r="F9" s="10"/>
      <c r="G9" s="10"/>
      <c r="H9" s="8"/>
      <c r="I9" s="15"/>
      <c r="J9" s="12"/>
      <c r="K9" s="16"/>
      <c r="L9" s="15"/>
      <c r="M9" s="8"/>
    </row>
    <row r="10" spans="1:13" s="14" customFormat="1" ht="17.25" customHeight="1">
      <c r="A10" s="8"/>
      <c r="B10" s="8"/>
      <c r="C10" s="8"/>
      <c r="D10" s="9"/>
      <c r="E10" s="8" t="s">
        <v>11</v>
      </c>
      <c r="F10" s="8" t="s">
        <v>12</v>
      </c>
      <c r="G10" s="10" t="s">
        <v>13</v>
      </c>
      <c r="H10" s="8"/>
      <c r="I10" s="15"/>
      <c r="J10" s="12"/>
      <c r="K10" s="16"/>
      <c r="L10" s="15"/>
      <c r="M10" s="8"/>
    </row>
    <row r="11" spans="1:13" s="14" customFormat="1" ht="8.25" customHeight="1">
      <c r="A11" s="8"/>
      <c r="B11" s="8"/>
      <c r="C11" s="8"/>
      <c r="D11" s="9"/>
      <c r="E11" s="8"/>
      <c r="F11" s="8"/>
      <c r="G11" s="10"/>
      <c r="H11" s="8"/>
      <c r="I11" s="17"/>
      <c r="J11" s="12"/>
      <c r="K11" s="18"/>
      <c r="L11" s="17"/>
      <c r="M11" s="8"/>
    </row>
    <row r="12" spans="1:13" s="2" customFormat="1" ht="11.25">
      <c r="A12" s="19"/>
      <c r="B12" s="19"/>
      <c r="C12" s="20"/>
      <c r="D12" s="19"/>
      <c r="E12" s="19"/>
      <c r="F12" s="19"/>
      <c r="G12" s="19"/>
      <c r="H12" s="19"/>
      <c r="I12" s="19"/>
      <c r="J12" s="21"/>
      <c r="K12" s="21"/>
      <c r="L12" s="22"/>
      <c r="M12" s="19"/>
    </row>
    <row r="13" spans="1:13" s="2" customFormat="1" ht="27.95" customHeight="1">
      <c r="A13" s="23">
        <v>1000</v>
      </c>
      <c r="B13" s="24" t="s">
        <v>14</v>
      </c>
      <c r="C13" s="25">
        <f>SUM(C14:C24)</f>
        <v>21527556</v>
      </c>
      <c r="D13" s="26">
        <f>C13/C76*100</f>
        <v>81.44325509164202</v>
      </c>
      <c r="E13" s="27">
        <f>SUM(E14:E24)</f>
        <v>0</v>
      </c>
      <c r="F13" s="27">
        <f>SUM(F14:F24)</f>
        <v>0</v>
      </c>
      <c r="G13" s="28">
        <f>C13+E13-F13</f>
        <v>21527556</v>
      </c>
      <c r="H13" s="25">
        <f>SUM(H14:H24)</f>
        <v>4484777.29</v>
      </c>
      <c r="I13" s="25">
        <f>H13/G13*100</f>
        <v>20.832728480650566</v>
      </c>
      <c r="J13" s="25">
        <f>SUM(J14:J24)</f>
        <v>3045204.95</v>
      </c>
      <c r="K13" s="25">
        <f>J13/G13*100</f>
        <v>14.145613882040303</v>
      </c>
      <c r="L13" s="25">
        <f>SUM(L14:L24)</f>
        <v>17042778.709999997</v>
      </c>
      <c r="M13" s="29">
        <f>L13/G13*100</f>
        <v>79.16727151934943</v>
      </c>
    </row>
    <row r="14" spans="1:15" s="2" customFormat="1" ht="27.95" customHeight="1">
      <c r="A14" s="30">
        <v>11301</v>
      </c>
      <c r="B14" s="31" t="s">
        <v>15</v>
      </c>
      <c r="C14" s="32">
        <v>14889016</v>
      </c>
      <c r="D14" s="33"/>
      <c r="E14" s="34"/>
      <c r="F14" s="35"/>
      <c r="G14" s="36">
        <f>C14+E14-F14</f>
        <v>14889016</v>
      </c>
      <c r="H14" s="36">
        <v>2936411.62</v>
      </c>
      <c r="I14" s="37">
        <f>H14/G14*100</f>
        <v>19.721999224126026</v>
      </c>
      <c r="J14" s="36">
        <v>2441841</v>
      </c>
      <c r="K14" s="37">
        <f>J14/G14*100</f>
        <v>16.400284612495547</v>
      </c>
      <c r="L14" s="38">
        <f>G14-H14</f>
        <v>11952604.379999999</v>
      </c>
      <c r="M14" s="39">
        <f aca="true" t="shared" si="0" ref="M14:M23">L14/G14*100</f>
        <v>80.27800077587398</v>
      </c>
      <c r="O14" s="40"/>
    </row>
    <row r="15" spans="1:15" s="2" customFormat="1" ht="27.95" customHeight="1">
      <c r="A15" s="30">
        <v>13201</v>
      </c>
      <c r="B15" s="31" t="s">
        <v>16</v>
      </c>
      <c r="C15" s="32">
        <v>3101878</v>
      </c>
      <c r="D15" s="33"/>
      <c r="E15" s="35"/>
      <c r="F15" s="35"/>
      <c r="G15" s="36">
        <f aca="true" t="shared" si="1" ref="G15:G24">C15+E15-F15</f>
        <v>3101878</v>
      </c>
      <c r="H15" s="38">
        <v>0</v>
      </c>
      <c r="I15" s="37">
        <f aca="true" t="shared" si="2" ref="I15:I73">H15/G15*100</f>
        <v>0</v>
      </c>
      <c r="J15" s="38">
        <v>0</v>
      </c>
      <c r="K15" s="37">
        <f aca="true" t="shared" si="3" ref="K15:K23">J15/G15*100</f>
        <v>0</v>
      </c>
      <c r="L15" s="38">
        <f aca="true" t="shared" si="4" ref="L15:L24">G15-H15</f>
        <v>3101878</v>
      </c>
      <c r="M15" s="39">
        <f t="shared" si="0"/>
        <v>100</v>
      </c>
      <c r="O15" s="41"/>
    </row>
    <row r="16" spans="1:13" s="2" customFormat="1" ht="27.95" customHeight="1">
      <c r="A16" s="30">
        <v>13202</v>
      </c>
      <c r="B16" s="31" t="s">
        <v>17</v>
      </c>
      <c r="C16" s="32">
        <v>413584</v>
      </c>
      <c r="D16" s="33"/>
      <c r="E16" s="42"/>
      <c r="F16" s="43"/>
      <c r="G16" s="36">
        <f t="shared" si="1"/>
        <v>413584</v>
      </c>
      <c r="H16" s="38">
        <v>0</v>
      </c>
      <c r="I16" s="37">
        <f t="shared" si="2"/>
        <v>0</v>
      </c>
      <c r="J16" s="38">
        <v>0</v>
      </c>
      <c r="K16" s="37">
        <f t="shared" si="3"/>
        <v>0</v>
      </c>
      <c r="L16" s="38">
        <f t="shared" si="4"/>
        <v>413584</v>
      </c>
      <c r="M16" s="39">
        <f t="shared" si="0"/>
        <v>100</v>
      </c>
    </row>
    <row r="17" spans="1:16" s="2" customFormat="1" ht="27.95" customHeight="1">
      <c r="A17" s="30">
        <v>13401</v>
      </c>
      <c r="B17" s="31" t="s">
        <v>18</v>
      </c>
      <c r="C17" s="32">
        <v>0</v>
      </c>
      <c r="D17" s="33"/>
      <c r="E17" s="43"/>
      <c r="F17" s="34"/>
      <c r="G17" s="36">
        <f t="shared" si="1"/>
        <v>0</v>
      </c>
      <c r="H17" s="38">
        <v>0</v>
      </c>
      <c r="I17" s="37"/>
      <c r="J17" s="38">
        <v>0</v>
      </c>
      <c r="K17" s="37"/>
      <c r="L17" s="38">
        <f t="shared" si="4"/>
        <v>0</v>
      </c>
      <c r="M17" s="39"/>
      <c r="N17" s="44"/>
      <c r="O17" s="45"/>
      <c r="P17" s="3"/>
    </row>
    <row r="18" spans="1:16" s="2" customFormat="1" ht="27.95" customHeight="1">
      <c r="A18" s="30">
        <v>14101</v>
      </c>
      <c r="B18" s="31" t="s">
        <v>19</v>
      </c>
      <c r="C18" s="32">
        <v>2015877</v>
      </c>
      <c r="D18" s="33"/>
      <c r="E18" s="36"/>
      <c r="F18" s="43"/>
      <c r="G18" s="36">
        <f t="shared" si="1"/>
        <v>2015877</v>
      </c>
      <c r="H18" s="38">
        <v>297639.58</v>
      </c>
      <c r="I18" s="37">
        <f t="shared" si="2"/>
        <v>14.764768882228429</v>
      </c>
      <c r="J18" s="38">
        <v>247309.53000000003</v>
      </c>
      <c r="K18" s="37">
        <f t="shared" si="3"/>
        <v>12.26808629693181</v>
      </c>
      <c r="L18" s="38">
        <f t="shared" si="4"/>
        <v>1718237.42</v>
      </c>
      <c r="M18" s="39">
        <f t="shared" si="0"/>
        <v>85.23523111777158</v>
      </c>
      <c r="N18" s="44"/>
      <c r="O18" s="45"/>
      <c r="P18" s="3"/>
    </row>
    <row r="19" spans="1:16" s="2" customFormat="1" ht="27.95" customHeight="1">
      <c r="A19" s="30">
        <v>15101</v>
      </c>
      <c r="B19" s="31" t="s">
        <v>20</v>
      </c>
      <c r="C19" s="32">
        <v>158201</v>
      </c>
      <c r="D19" s="33"/>
      <c r="E19" s="42"/>
      <c r="F19" s="43"/>
      <c r="G19" s="36">
        <f t="shared" si="1"/>
        <v>158201</v>
      </c>
      <c r="H19" s="38">
        <v>0</v>
      </c>
      <c r="I19" s="37">
        <f t="shared" si="2"/>
        <v>0</v>
      </c>
      <c r="J19" s="38">
        <v>0</v>
      </c>
      <c r="K19" s="37">
        <f t="shared" si="3"/>
        <v>0</v>
      </c>
      <c r="L19" s="38">
        <f t="shared" si="4"/>
        <v>158201</v>
      </c>
      <c r="M19" s="39">
        <f t="shared" si="0"/>
        <v>100</v>
      </c>
      <c r="N19" s="44"/>
      <c r="O19" s="45"/>
      <c r="P19" s="3"/>
    </row>
    <row r="20" spans="1:16" s="2" customFormat="1" ht="27.95" customHeight="1">
      <c r="A20" s="30">
        <v>15201</v>
      </c>
      <c r="B20" s="31" t="s">
        <v>21</v>
      </c>
      <c r="C20" s="32">
        <v>300000</v>
      </c>
      <c r="D20" s="33"/>
      <c r="E20" s="43"/>
      <c r="F20" s="43"/>
      <c r="G20" s="36">
        <f t="shared" si="1"/>
        <v>300000</v>
      </c>
      <c r="H20" s="38">
        <v>1250726.09</v>
      </c>
      <c r="I20" s="37">
        <f t="shared" si="2"/>
        <v>416.9086966666667</v>
      </c>
      <c r="J20" s="38">
        <v>356054.42</v>
      </c>
      <c r="K20" s="37">
        <f t="shared" si="3"/>
        <v>118.68480666666666</v>
      </c>
      <c r="L20" s="38">
        <f t="shared" si="4"/>
        <v>-950726.0900000001</v>
      </c>
      <c r="M20" s="39">
        <f t="shared" si="0"/>
        <v>-316.9086966666667</v>
      </c>
      <c r="N20" s="44"/>
      <c r="O20" s="45"/>
      <c r="P20" s="3"/>
    </row>
    <row r="21" spans="1:16" s="2" customFormat="1" ht="27.95" customHeight="1">
      <c r="A21" s="30">
        <v>15902</v>
      </c>
      <c r="B21" s="31" t="s">
        <v>22</v>
      </c>
      <c r="C21" s="32">
        <v>171000</v>
      </c>
      <c r="D21" s="33"/>
      <c r="E21" s="42"/>
      <c r="F21" s="43"/>
      <c r="G21" s="36">
        <f t="shared" si="1"/>
        <v>171000</v>
      </c>
      <c r="H21" s="38">
        <v>0</v>
      </c>
      <c r="I21" s="37">
        <f t="shared" si="2"/>
        <v>0</v>
      </c>
      <c r="J21" s="38">
        <v>0</v>
      </c>
      <c r="K21" s="37">
        <f t="shared" si="3"/>
        <v>0</v>
      </c>
      <c r="L21" s="38">
        <f t="shared" si="4"/>
        <v>171000</v>
      </c>
      <c r="M21" s="39">
        <v>0</v>
      </c>
      <c r="N21" s="44"/>
      <c r="O21" s="45"/>
      <c r="P21" s="3"/>
    </row>
    <row r="22" spans="1:16" s="2" customFormat="1" ht="27.95" customHeight="1">
      <c r="A22" s="30">
        <v>15904</v>
      </c>
      <c r="B22" s="31" t="s">
        <v>23</v>
      </c>
      <c r="C22" s="32">
        <v>176000</v>
      </c>
      <c r="D22" s="33"/>
      <c r="E22" s="43"/>
      <c r="F22" s="43"/>
      <c r="G22" s="36">
        <f t="shared" si="1"/>
        <v>176000</v>
      </c>
      <c r="H22" s="38">
        <v>0</v>
      </c>
      <c r="I22" s="37">
        <f t="shared" si="2"/>
        <v>0</v>
      </c>
      <c r="J22" s="38">
        <v>0</v>
      </c>
      <c r="K22" s="37">
        <f t="shared" si="3"/>
        <v>0</v>
      </c>
      <c r="L22" s="38">
        <f t="shared" si="4"/>
        <v>176000</v>
      </c>
      <c r="M22" s="39">
        <f t="shared" si="0"/>
        <v>100</v>
      </c>
      <c r="N22" s="44"/>
      <c r="O22" s="46"/>
      <c r="P22" s="3"/>
    </row>
    <row r="23" spans="1:16" s="2" customFormat="1" ht="27.95" customHeight="1">
      <c r="A23" s="30">
        <v>15909</v>
      </c>
      <c r="B23" s="31" t="s">
        <v>24</v>
      </c>
      <c r="C23" s="32">
        <v>302000</v>
      </c>
      <c r="D23" s="33"/>
      <c r="E23" s="42"/>
      <c r="F23" s="43"/>
      <c r="G23" s="36">
        <f t="shared" si="1"/>
        <v>302000</v>
      </c>
      <c r="H23" s="38">
        <v>0</v>
      </c>
      <c r="I23" s="37">
        <f t="shared" si="2"/>
        <v>0</v>
      </c>
      <c r="J23" s="38">
        <v>0</v>
      </c>
      <c r="K23" s="37">
        <f t="shared" si="3"/>
        <v>0</v>
      </c>
      <c r="L23" s="38">
        <f t="shared" si="4"/>
        <v>302000</v>
      </c>
      <c r="M23" s="39">
        <f t="shared" si="0"/>
        <v>100</v>
      </c>
      <c r="N23" s="44"/>
      <c r="O23" s="45"/>
      <c r="P23" s="3"/>
    </row>
    <row r="24" spans="1:16" s="2" customFormat="1" ht="27.95" customHeight="1">
      <c r="A24" s="30">
        <v>17105</v>
      </c>
      <c r="B24" s="31" t="s">
        <v>25</v>
      </c>
      <c r="C24" s="47">
        <v>0</v>
      </c>
      <c r="D24" s="33"/>
      <c r="E24" s="42"/>
      <c r="F24" s="42"/>
      <c r="G24" s="36">
        <f t="shared" si="1"/>
        <v>0</v>
      </c>
      <c r="H24" s="48">
        <v>0</v>
      </c>
      <c r="I24" s="37"/>
      <c r="J24" s="38">
        <v>0</v>
      </c>
      <c r="K24" s="37"/>
      <c r="L24" s="38">
        <f t="shared" si="4"/>
        <v>0</v>
      </c>
      <c r="M24" s="39">
        <v>0</v>
      </c>
      <c r="N24" s="44"/>
      <c r="O24" s="45"/>
      <c r="P24" s="3"/>
    </row>
    <row r="25" spans="1:16" s="2" customFormat="1" ht="8.25" customHeight="1">
      <c r="A25" s="33"/>
      <c r="B25" s="49"/>
      <c r="C25" s="43"/>
      <c r="D25" s="33"/>
      <c r="E25" s="42"/>
      <c r="F25" s="42"/>
      <c r="G25" s="50"/>
      <c r="H25" s="51"/>
      <c r="I25" s="51"/>
      <c r="J25" s="52"/>
      <c r="K25" s="52"/>
      <c r="L25" s="53"/>
      <c r="M25" s="54"/>
      <c r="N25" s="44"/>
      <c r="O25" s="45"/>
      <c r="P25" s="3"/>
    </row>
    <row r="26" spans="1:15" s="2" customFormat="1" ht="27.95" customHeight="1">
      <c r="A26" s="23">
        <v>2000</v>
      </c>
      <c r="B26" s="55" t="s">
        <v>26</v>
      </c>
      <c r="C26" s="25">
        <f>SUM(C27:C41)</f>
        <v>531604</v>
      </c>
      <c r="D26" s="26">
        <f>C26/C76*100</f>
        <v>2.011169320834063</v>
      </c>
      <c r="E26" s="25">
        <f>SUM(E27:E41)</f>
        <v>0</v>
      </c>
      <c r="F26" s="25">
        <f>SUM(F27:F41)</f>
        <v>0</v>
      </c>
      <c r="G26" s="56">
        <f aca="true" t="shared" si="5" ref="G26:G41">C26+E26-F26</f>
        <v>531604</v>
      </c>
      <c r="H26" s="25">
        <f>SUM(H27:H41)</f>
        <v>124638.27000000002</v>
      </c>
      <c r="I26" s="25">
        <f t="shared" si="2"/>
        <v>23.445698301743406</v>
      </c>
      <c r="J26" s="25">
        <f>SUM(J27:J41)</f>
        <v>124637.77000000002</v>
      </c>
      <c r="K26" s="25">
        <f>J26/G26*100</f>
        <v>23.445604246770156</v>
      </c>
      <c r="L26" s="28">
        <f>SUM(L27:L41)</f>
        <v>406965.73</v>
      </c>
      <c r="M26" s="29">
        <f>L26/G26*100</f>
        <v>76.5543016982566</v>
      </c>
      <c r="O26" s="40"/>
    </row>
    <row r="27" spans="1:13" s="2" customFormat="1" ht="27.95" customHeight="1">
      <c r="A27" s="30">
        <v>21101</v>
      </c>
      <c r="B27" s="31" t="s">
        <v>27</v>
      </c>
      <c r="C27" s="32">
        <v>40000</v>
      </c>
      <c r="D27" s="30"/>
      <c r="E27" s="32"/>
      <c r="F27" s="32"/>
      <c r="G27" s="57">
        <f t="shared" si="5"/>
        <v>40000</v>
      </c>
      <c r="H27" s="58">
        <v>10071.01</v>
      </c>
      <c r="I27" s="37">
        <f t="shared" si="2"/>
        <v>25.177525</v>
      </c>
      <c r="J27" s="38">
        <v>10070.710000000001</v>
      </c>
      <c r="K27" s="37">
        <f aca="true" t="shared" si="6" ref="K27:K41">J27/G27*100</f>
        <v>25.176775000000003</v>
      </c>
      <c r="L27" s="38">
        <f>G27-H27</f>
        <v>29928.989999999998</v>
      </c>
      <c r="M27" s="59">
        <f>L27/G27*100</f>
        <v>74.822475</v>
      </c>
    </row>
    <row r="28" spans="1:13" s="2" customFormat="1" ht="27.95" customHeight="1">
      <c r="A28" s="30">
        <v>21102</v>
      </c>
      <c r="B28" s="31" t="s">
        <v>28</v>
      </c>
      <c r="C28" s="32">
        <v>21604</v>
      </c>
      <c r="D28" s="30"/>
      <c r="E28" s="32"/>
      <c r="F28" s="32"/>
      <c r="G28" s="36">
        <f t="shared" si="5"/>
        <v>21604</v>
      </c>
      <c r="H28" s="58">
        <v>0</v>
      </c>
      <c r="I28" s="37">
        <f t="shared" si="2"/>
        <v>0</v>
      </c>
      <c r="J28" s="38">
        <v>0</v>
      </c>
      <c r="K28" s="37">
        <f t="shared" si="6"/>
        <v>0</v>
      </c>
      <c r="L28" s="38">
        <f aca="true" t="shared" si="7" ref="L28:L41">G28-H28</f>
        <v>21604</v>
      </c>
      <c r="M28" s="39">
        <v>0</v>
      </c>
    </row>
    <row r="29" spans="1:13" s="2" customFormat="1" ht="27.95" customHeight="1">
      <c r="A29" s="30">
        <v>21203</v>
      </c>
      <c r="B29" s="31" t="s">
        <v>29</v>
      </c>
      <c r="C29" s="32">
        <v>15000</v>
      </c>
      <c r="D29" s="30"/>
      <c r="E29" s="32"/>
      <c r="F29" s="32"/>
      <c r="G29" s="57">
        <f t="shared" si="5"/>
        <v>15000</v>
      </c>
      <c r="H29" s="58">
        <v>0</v>
      </c>
      <c r="I29" s="37">
        <f t="shared" si="2"/>
        <v>0</v>
      </c>
      <c r="J29" s="38">
        <v>0</v>
      </c>
      <c r="K29" s="37">
        <f t="shared" si="6"/>
        <v>0</v>
      </c>
      <c r="L29" s="38">
        <f t="shared" si="7"/>
        <v>15000</v>
      </c>
      <c r="M29" s="59">
        <f>L29/G29*100</f>
        <v>100</v>
      </c>
    </row>
    <row r="30" spans="1:13" s="2" customFormat="1" ht="27.95" customHeight="1">
      <c r="A30" s="30">
        <v>21206</v>
      </c>
      <c r="B30" s="31" t="s">
        <v>30</v>
      </c>
      <c r="C30" s="32">
        <v>50000</v>
      </c>
      <c r="D30" s="30"/>
      <c r="E30" s="32"/>
      <c r="F30" s="32"/>
      <c r="G30" s="57">
        <f t="shared" si="5"/>
        <v>50000</v>
      </c>
      <c r="H30" s="58">
        <v>0</v>
      </c>
      <c r="I30" s="37">
        <f t="shared" si="2"/>
        <v>0</v>
      </c>
      <c r="J30" s="38">
        <v>0</v>
      </c>
      <c r="K30" s="37">
        <f t="shared" si="6"/>
        <v>0</v>
      </c>
      <c r="L30" s="38">
        <f t="shared" si="7"/>
        <v>50000</v>
      </c>
      <c r="M30" s="59">
        <f>L30/G30*100</f>
        <v>100</v>
      </c>
    </row>
    <row r="31" spans="1:13" s="2" customFormat="1" ht="27.95" customHeight="1">
      <c r="A31" s="30">
        <v>21207</v>
      </c>
      <c r="B31" s="31" t="s">
        <v>31</v>
      </c>
      <c r="C31" s="32">
        <v>5000</v>
      </c>
      <c r="D31" s="30"/>
      <c r="E31" s="32"/>
      <c r="F31" s="32"/>
      <c r="G31" s="57">
        <f t="shared" si="5"/>
        <v>5000</v>
      </c>
      <c r="H31" s="58">
        <v>58708.76</v>
      </c>
      <c r="I31" s="37">
        <f t="shared" si="2"/>
        <v>1174.1752</v>
      </c>
      <c r="J31" s="38">
        <v>58708.76</v>
      </c>
      <c r="K31" s="37">
        <f t="shared" si="6"/>
        <v>1174.1752</v>
      </c>
      <c r="L31" s="38">
        <f t="shared" si="7"/>
        <v>-53708.76</v>
      </c>
      <c r="M31" s="39">
        <v>0</v>
      </c>
    </row>
    <row r="32" spans="1:13" s="2" customFormat="1" ht="27.95" customHeight="1">
      <c r="A32" s="30">
        <v>21501</v>
      </c>
      <c r="B32" s="31" t="s">
        <v>32</v>
      </c>
      <c r="C32" s="32">
        <v>20000</v>
      </c>
      <c r="D32" s="30"/>
      <c r="E32" s="32"/>
      <c r="F32" s="32"/>
      <c r="G32" s="57">
        <f t="shared" si="5"/>
        <v>20000</v>
      </c>
      <c r="H32" s="58">
        <v>3503.2</v>
      </c>
      <c r="I32" s="37">
        <f t="shared" si="2"/>
        <v>17.516</v>
      </c>
      <c r="J32" s="38">
        <v>3503.2</v>
      </c>
      <c r="K32" s="37">
        <f t="shared" si="6"/>
        <v>17.516</v>
      </c>
      <c r="L32" s="38">
        <f t="shared" si="7"/>
        <v>16496.8</v>
      </c>
      <c r="M32" s="39">
        <v>0</v>
      </c>
    </row>
    <row r="33" spans="1:13" s="2" customFormat="1" ht="27.95" customHeight="1">
      <c r="A33" s="30">
        <v>21601</v>
      </c>
      <c r="B33" s="31" t="s">
        <v>33</v>
      </c>
      <c r="C33" s="32">
        <v>15000</v>
      </c>
      <c r="D33" s="30"/>
      <c r="E33" s="32"/>
      <c r="F33" s="32"/>
      <c r="G33" s="57">
        <f t="shared" si="5"/>
        <v>15000</v>
      </c>
      <c r="H33" s="58">
        <v>2608.72</v>
      </c>
      <c r="I33" s="37">
        <f t="shared" si="2"/>
        <v>17.391466666666666</v>
      </c>
      <c r="J33" s="38">
        <v>2608.72</v>
      </c>
      <c r="K33" s="37">
        <f t="shared" si="6"/>
        <v>17.391466666666666</v>
      </c>
      <c r="L33" s="38">
        <f t="shared" si="7"/>
        <v>12391.28</v>
      </c>
      <c r="M33" s="39">
        <f>L33/G33*100</f>
        <v>82.60853333333333</v>
      </c>
    </row>
    <row r="34" spans="1:13" s="2" customFormat="1" ht="27.95" customHeight="1">
      <c r="A34" s="30">
        <v>21701</v>
      </c>
      <c r="B34" s="31" t="s">
        <v>34</v>
      </c>
      <c r="C34" s="32">
        <v>5000</v>
      </c>
      <c r="D34" s="30"/>
      <c r="E34" s="32"/>
      <c r="F34" s="32"/>
      <c r="G34" s="57">
        <f t="shared" si="5"/>
        <v>5000</v>
      </c>
      <c r="H34" s="58">
        <v>0</v>
      </c>
      <c r="I34" s="37">
        <f t="shared" si="2"/>
        <v>0</v>
      </c>
      <c r="J34" s="38">
        <v>0</v>
      </c>
      <c r="K34" s="37">
        <f t="shared" si="6"/>
        <v>0</v>
      </c>
      <c r="L34" s="38">
        <f t="shared" si="7"/>
        <v>5000</v>
      </c>
      <c r="M34" s="59">
        <f aca="true" t="shared" si="8" ref="M34:M41">L34/G34*100</f>
        <v>100</v>
      </c>
    </row>
    <row r="35" spans="1:13" s="2" customFormat="1" ht="27.95" customHeight="1">
      <c r="A35" s="30">
        <v>22101</v>
      </c>
      <c r="B35" s="31" t="s">
        <v>35</v>
      </c>
      <c r="C35" s="32">
        <v>35000</v>
      </c>
      <c r="D35" s="30"/>
      <c r="E35" s="32"/>
      <c r="F35" s="32"/>
      <c r="G35" s="57">
        <f t="shared" si="5"/>
        <v>35000</v>
      </c>
      <c r="H35" s="58">
        <v>5683.91</v>
      </c>
      <c r="I35" s="37">
        <f t="shared" si="2"/>
        <v>16.239742857142854</v>
      </c>
      <c r="J35" s="38">
        <v>5683.71</v>
      </c>
      <c r="K35" s="37">
        <f t="shared" si="6"/>
        <v>16.239171428571428</v>
      </c>
      <c r="L35" s="38">
        <f t="shared" si="7"/>
        <v>29316.09</v>
      </c>
      <c r="M35" s="59">
        <f t="shared" si="8"/>
        <v>83.76025714285714</v>
      </c>
    </row>
    <row r="36" spans="1:13" s="2" customFormat="1" ht="27.95" customHeight="1">
      <c r="A36" s="30">
        <v>24600</v>
      </c>
      <c r="B36" s="31" t="s">
        <v>36</v>
      </c>
      <c r="C36" s="32">
        <v>10000</v>
      </c>
      <c r="D36" s="30"/>
      <c r="E36" s="32"/>
      <c r="F36" s="32"/>
      <c r="G36" s="57">
        <f t="shared" si="5"/>
        <v>10000</v>
      </c>
      <c r="H36" s="58">
        <v>2799.74</v>
      </c>
      <c r="I36" s="37">
        <f t="shared" si="2"/>
        <v>27.9974</v>
      </c>
      <c r="J36" s="38">
        <v>2799.74</v>
      </c>
      <c r="K36" s="37">
        <f t="shared" si="6"/>
        <v>27.9974</v>
      </c>
      <c r="L36" s="38">
        <f t="shared" si="7"/>
        <v>7200.26</v>
      </c>
      <c r="M36" s="59">
        <f t="shared" si="8"/>
        <v>72.0026</v>
      </c>
    </row>
    <row r="37" spans="1:13" s="2" customFormat="1" ht="27.95" customHeight="1">
      <c r="A37" s="30">
        <v>25300</v>
      </c>
      <c r="B37" s="31" t="s">
        <v>37</v>
      </c>
      <c r="C37" s="32">
        <v>15000</v>
      </c>
      <c r="D37" s="30"/>
      <c r="E37" s="32"/>
      <c r="F37" s="32"/>
      <c r="G37" s="57">
        <f t="shared" si="5"/>
        <v>15000</v>
      </c>
      <c r="H37" s="58">
        <v>0</v>
      </c>
      <c r="I37" s="37">
        <f t="shared" si="2"/>
        <v>0</v>
      </c>
      <c r="J37" s="38">
        <v>0</v>
      </c>
      <c r="K37" s="37">
        <f t="shared" si="6"/>
        <v>0</v>
      </c>
      <c r="L37" s="38">
        <f t="shared" si="7"/>
        <v>15000</v>
      </c>
      <c r="M37" s="59">
        <f t="shared" si="8"/>
        <v>100</v>
      </c>
    </row>
    <row r="38" spans="1:13" s="2" customFormat="1" ht="27.95" customHeight="1">
      <c r="A38" s="30">
        <v>26100</v>
      </c>
      <c r="B38" s="31" t="s">
        <v>38</v>
      </c>
      <c r="C38" s="32">
        <v>250000</v>
      </c>
      <c r="D38" s="30"/>
      <c r="E38" s="32"/>
      <c r="F38" s="32"/>
      <c r="G38" s="57">
        <f t="shared" si="5"/>
        <v>250000</v>
      </c>
      <c r="H38" s="58">
        <v>39082.16</v>
      </c>
      <c r="I38" s="37">
        <f t="shared" si="2"/>
        <v>15.632864000000001</v>
      </c>
      <c r="J38" s="38">
        <v>39082.16</v>
      </c>
      <c r="K38" s="37">
        <f t="shared" si="6"/>
        <v>15.632864000000001</v>
      </c>
      <c r="L38" s="38">
        <f t="shared" si="7"/>
        <v>210917.84</v>
      </c>
      <c r="M38" s="59">
        <f t="shared" si="8"/>
        <v>84.367136</v>
      </c>
    </row>
    <row r="39" spans="1:13" s="2" customFormat="1" ht="27.95" customHeight="1">
      <c r="A39" s="30">
        <v>27100</v>
      </c>
      <c r="B39" s="31" t="s">
        <v>39</v>
      </c>
      <c r="C39" s="32">
        <v>40000</v>
      </c>
      <c r="D39" s="30"/>
      <c r="E39" s="32"/>
      <c r="F39" s="32"/>
      <c r="G39" s="57">
        <f t="shared" si="5"/>
        <v>40000</v>
      </c>
      <c r="H39" s="58">
        <v>0</v>
      </c>
      <c r="I39" s="37">
        <f t="shared" si="2"/>
        <v>0</v>
      </c>
      <c r="J39" s="38">
        <v>0</v>
      </c>
      <c r="K39" s="37">
        <f t="shared" si="6"/>
        <v>0</v>
      </c>
      <c r="L39" s="38">
        <f t="shared" si="7"/>
        <v>40000</v>
      </c>
      <c r="M39" s="59">
        <f t="shared" si="8"/>
        <v>100</v>
      </c>
    </row>
    <row r="40" spans="1:13" s="2" customFormat="1" ht="27.95" customHeight="1">
      <c r="A40" s="30">
        <v>29100</v>
      </c>
      <c r="B40" s="31" t="s">
        <v>40</v>
      </c>
      <c r="C40" s="32">
        <v>5000</v>
      </c>
      <c r="D40" s="30"/>
      <c r="E40" s="32"/>
      <c r="F40" s="32"/>
      <c r="G40" s="57">
        <f t="shared" si="5"/>
        <v>5000</v>
      </c>
      <c r="H40" s="58">
        <v>2180.77</v>
      </c>
      <c r="I40" s="37">
        <f t="shared" si="2"/>
        <v>43.6154</v>
      </c>
      <c r="J40" s="38">
        <v>2180.77</v>
      </c>
      <c r="K40" s="37">
        <f t="shared" si="6"/>
        <v>43.6154</v>
      </c>
      <c r="L40" s="38">
        <f t="shared" si="7"/>
        <v>2819.23</v>
      </c>
      <c r="M40" s="59">
        <f t="shared" si="8"/>
        <v>56.3846</v>
      </c>
    </row>
    <row r="41" spans="1:13" s="2" customFormat="1" ht="27.95" customHeight="1">
      <c r="A41" s="30">
        <v>29401</v>
      </c>
      <c r="B41" s="31" t="s">
        <v>41</v>
      </c>
      <c r="C41" s="32">
        <v>5000</v>
      </c>
      <c r="D41" s="30"/>
      <c r="E41" s="32"/>
      <c r="F41" s="32"/>
      <c r="G41" s="57">
        <f t="shared" si="5"/>
        <v>5000</v>
      </c>
      <c r="H41" s="58">
        <v>0</v>
      </c>
      <c r="I41" s="37">
        <f t="shared" si="2"/>
        <v>0</v>
      </c>
      <c r="J41" s="38">
        <v>0</v>
      </c>
      <c r="K41" s="37">
        <f t="shared" si="6"/>
        <v>0</v>
      </c>
      <c r="L41" s="38">
        <f t="shared" si="7"/>
        <v>5000</v>
      </c>
      <c r="M41" s="59">
        <f t="shared" si="8"/>
        <v>100</v>
      </c>
    </row>
    <row r="42" spans="1:13" s="2" customFormat="1" ht="9.75" customHeight="1">
      <c r="A42" s="33"/>
      <c r="B42" s="49"/>
      <c r="C42" s="43"/>
      <c r="D42" s="33"/>
      <c r="E42" s="43"/>
      <c r="F42" s="43"/>
      <c r="G42" s="42"/>
      <c r="H42" s="51"/>
      <c r="I42" s="51"/>
      <c r="J42" s="52"/>
      <c r="K42" s="52"/>
      <c r="L42" s="60"/>
      <c r="M42" s="33"/>
    </row>
    <row r="43" spans="1:15" s="2" customFormat="1" ht="27.95" customHeight="1">
      <c r="A43" s="23">
        <v>3000</v>
      </c>
      <c r="B43" s="55" t="s">
        <v>42</v>
      </c>
      <c r="C43" s="25">
        <f>SUM(C44:C69)</f>
        <v>1828423</v>
      </c>
      <c r="D43" s="26">
        <f>C43/C76*100</f>
        <v>6.917307324827089</v>
      </c>
      <c r="E43" s="25">
        <f>SUM(E44:E67)</f>
        <v>0</v>
      </c>
      <c r="F43" s="25">
        <f>SUM(F44:F67)</f>
        <v>0</v>
      </c>
      <c r="G43" s="56">
        <f>C43+E43-F43</f>
        <v>1828423</v>
      </c>
      <c r="H43" s="25">
        <f>SUM(H44:H69)</f>
        <v>426748.57999999996</v>
      </c>
      <c r="I43" s="25">
        <f t="shared" si="2"/>
        <v>23.339707496569446</v>
      </c>
      <c r="J43" s="25">
        <f>SUM(J44:J69)</f>
        <v>363401.11999999994</v>
      </c>
      <c r="K43" s="25">
        <f>J43/G43*100</f>
        <v>19.87511205011094</v>
      </c>
      <c r="L43" s="28">
        <f>SUM(L44:L69)</f>
        <v>1401674.42</v>
      </c>
      <c r="M43" s="29">
        <f aca="true" t="shared" si="9" ref="M43:M66">L43/G43*100</f>
        <v>76.66029250343055</v>
      </c>
      <c r="O43" s="40"/>
    </row>
    <row r="44" spans="1:13" s="2" customFormat="1" ht="27.95" customHeight="1">
      <c r="A44" s="30">
        <v>31101</v>
      </c>
      <c r="B44" s="31" t="s">
        <v>43</v>
      </c>
      <c r="C44" s="32">
        <v>455134</v>
      </c>
      <c r="D44" s="33"/>
      <c r="E44" s="43"/>
      <c r="F44" s="43"/>
      <c r="G44" s="61">
        <f aca="true" t="shared" si="10" ref="G44:G69">C44+E44-F44</f>
        <v>455134</v>
      </c>
      <c r="H44" s="62">
        <v>97901</v>
      </c>
      <c r="I44" s="37">
        <f t="shared" si="2"/>
        <v>21.510368375028012</v>
      </c>
      <c r="J44" s="62">
        <v>97901</v>
      </c>
      <c r="K44" s="37">
        <f aca="true" t="shared" si="11" ref="K44:K69">J44/G44*100</f>
        <v>21.510368375028012</v>
      </c>
      <c r="L44" s="62">
        <f>G44-H44</f>
        <v>357233</v>
      </c>
      <c r="M44" s="63">
        <f t="shared" si="9"/>
        <v>78.48963162497199</v>
      </c>
    </row>
    <row r="45" spans="1:13" s="2" customFormat="1" ht="27.95" customHeight="1">
      <c r="A45" s="30">
        <v>31301</v>
      </c>
      <c r="B45" s="31" t="s">
        <v>44</v>
      </c>
      <c r="C45" s="32">
        <v>55000</v>
      </c>
      <c r="D45" s="33"/>
      <c r="E45" s="43"/>
      <c r="F45" s="43"/>
      <c r="G45" s="61">
        <f t="shared" si="10"/>
        <v>55000</v>
      </c>
      <c r="H45" s="50">
        <v>13572</v>
      </c>
      <c r="I45" s="37">
        <f t="shared" si="2"/>
        <v>24.676363636363636</v>
      </c>
      <c r="J45" s="50">
        <v>13572</v>
      </c>
      <c r="K45" s="37">
        <f t="shared" si="11"/>
        <v>24.676363636363636</v>
      </c>
      <c r="L45" s="62">
        <f aca="true" t="shared" si="12" ref="L45:L69">G45-H45</f>
        <v>41428</v>
      </c>
      <c r="M45" s="63">
        <f t="shared" si="9"/>
        <v>75.32363636363635</v>
      </c>
    </row>
    <row r="46" spans="1:13" s="2" customFormat="1" ht="27.95" customHeight="1">
      <c r="A46" s="30">
        <v>31400</v>
      </c>
      <c r="B46" s="31" t="s">
        <v>45</v>
      </c>
      <c r="C46" s="32">
        <v>40000</v>
      </c>
      <c r="D46" s="33"/>
      <c r="E46" s="43"/>
      <c r="F46" s="43"/>
      <c r="G46" s="61">
        <f t="shared" si="10"/>
        <v>40000</v>
      </c>
      <c r="H46" s="50">
        <v>2100</v>
      </c>
      <c r="I46" s="37">
        <f t="shared" si="2"/>
        <v>5.25</v>
      </c>
      <c r="J46" s="50">
        <v>2100</v>
      </c>
      <c r="K46" s="37">
        <f t="shared" si="11"/>
        <v>5.25</v>
      </c>
      <c r="L46" s="62">
        <f t="shared" si="12"/>
        <v>37900</v>
      </c>
      <c r="M46" s="63">
        <f t="shared" si="9"/>
        <v>94.75</v>
      </c>
    </row>
    <row r="47" spans="1:13" s="2" customFormat="1" ht="27.95" customHeight="1">
      <c r="A47" s="30">
        <v>31500</v>
      </c>
      <c r="B47" s="31" t="s">
        <v>46</v>
      </c>
      <c r="C47" s="32">
        <v>5000</v>
      </c>
      <c r="D47" s="33"/>
      <c r="E47" s="43"/>
      <c r="F47" s="43"/>
      <c r="G47" s="61">
        <f t="shared" si="10"/>
        <v>5000</v>
      </c>
      <c r="H47" s="50">
        <v>0</v>
      </c>
      <c r="I47" s="37">
        <f t="shared" si="2"/>
        <v>0</v>
      </c>
      <c r="J47" s="50">
        <v>0</v>
      </c>
      <c r="K47" s="37">
        <f t="shared" si="11"/>
        <v>0</v>
      </c>
      <c r="L47" s="62">
        <f t="shared" si="12"/>
        <v>5000</v>
      </c>
      <c r="M47" s="63">
        <f t="shared" si="9"/>
        <v>100</v>
      </c>
    </row>
    <row r="48" spans="1:13" s="2" customFormat="1" ht="27.95" customHeight="1">
      <c r="A48" s="30">
        <v>31801</v>
      </c>
      <c r="B48" s="31" t="s">
        <v>47</v>
      </c>
      <c r="C48" s="32">
        <v>5500</v>
      </c>
      <c r="D48" s="33"/>
      <c r="E48" s="43"/>
      <c r="F48" s="43"/>
      <c r="G48" s="61">
        <f t="shared" si="10"/>
        <v>5500</v>
      </c>
      <c r="H48" s="50">
        <v>727.23</v>
      </c>
      <c r="I48" s="37">
        <f t="shared" si="2"/>
        <v>13.222363636363637</v>
      </c>
      <c r="J48" s="50">
        <v>726.85</v>
      </c>
      <c r="K48" s="37">
        <f t="shared" si="11"/>
        <v>13.215454545454547</v>
      </c>
      <c r="L48" s="62">
        <f t="shared" si="12"/>
        <v>4772.77</v>
      </c>
      <c r="M48" s="63">
        <f t="shared" si="9"/>
        <v>86.77763636363636</v>
      </c>
    </row>
    <row r="49" spans="1:13" s="2" customFormat="1" ht="33.95" customHeight="1">
      <c r="A49" s="30">
        <v>32301</v>
      </c>
      <c r="B49" s="31" t="s">
        <v>48</v>
      </c>
      <c r="C49" s="32">
        <v>50000</v>
      </c>
      <c r="D49" s="33"/>
      <c r="E49" s="43"/>
      <c r="F49" s="43"/>
      <c r="G49" s="61">
        <f t="shared" si="10"/>
        <v>50000</v>
      </c>
      <c r="H49" s="50">
        <v>16509.989999999998</v>
      </c>
      <c r="I49" s="37">
        <f t="shared" si="2"/>
        <v>33.01997999999999</v>
      </c>
      <c r="J49" s="50">
        <v>16509.989999999998</v>
      </c>
      <c r="K49" s="37">
        <f t="shared" si="11"/>
        <v>33.01997999999999</v>
      </c>
      <c r="L49" s="62">
        <f t="shared" si="12"/>
        <v>33490.01</v>
      </c>
      <c r="M49" s="63">
        <f t="shared" si="9"/>
        <v>66.98002000000001</v>
      </c>
    </row>
    <row r="50" spans="1:13" s="2" customFormat="1" ht="27.95" customHeight="1">
      <c r="A50" s="30">
        <v>33100</v>
      </c>
      <c r="B50" s="31" t="s">
        <v>49</v>
      </c>
      <c r="C50" s="32">
        <v>100000</v>
      </c>
      <c r="D50" s="33"/>
      <c r="E50" s="43"/>
      <c r="F50" s="43"/>
      <c r="G50" s="61">
        <f t="shared" si="10"/>
        <v>100000</v>
      </c>
      <c r="H50" s="50">
        <v>17180.97</v>
      </c>
      <c r="I50" s="37">
        <f t="shared" si="2"/>
        <v>17.180970000000002</v>
      </c>
      <c r="J50" s="50">
        <v>14119.99</v>
      </c>
      <c r="K50" s="37">
        <f t="shared" si="11"/>
        <v>14.11999</v>
      </c>
      <c r="L50" s="62">
        <f t="shared" si="12"/>
        <v>82819.03</v>
      </c>
      <c r="M50" s="63">
        <f t="shared" si="9"/>
        <v>82.81903</v>
      </c>
    </row>
    <row r="51" spans="1:13" s="2" customFormat="1" ht="27.95" customHeight="1">
      <c r="A51" s="30">
        <v>33400</v>
      </c>
      <c r="B51" s="31" t="s">
        <v>50</v>
      </c>
      <c r="C51" s="32">
        <v>10000</v>
      </c>
      <c r="D51" s="33"/>
      <c r="E51" s="43"/>
      <c r="F51" s="43"/>
      <c r="G51" s="61">
        <f t="shared" si="10"/>
        <v>10000</v>
      </c>
      <c r="H51" s="50">
        <v>0</v>
      </c>
      <c r="I51" s="37">
        <f t="shared" si="2"/>
        <v>0</v>
      </c>
      <c r="J51" s="50">
        <v>0</v>
      </c>
      <c r="K51" s="37">
        <f t="shared" si="11"/>
        <v>0</v>
      </c>
      <c r="L51" s="62">
        <f t="shared" si="12"/>
        <v>10000</v>
      </c>
      <c r="M51" s="63">
        <f t="shared" si="9"/>
        <v>100</v>
      </c>
    </row>
    <row r="52" spans="1:13" s="2" customFormat="1" ht="27.95" customHeight="1">
      <c r="A52" s="30">
        <v>33801</v>
      </c>
      <c r="B52" s="31" t="s">
        <v>51</v>
      </c>
      <c r="C52" s="32"/>
      <c r="D52" s="33"/>
      <c r="E52" s="43"/>
      <c r="F52" s="43"/>
      <c r="G52" s="61">
        <f t="shared" si="10"/>
        <v>0</v>
      </c>
      <c r="H52" s="50">
        <v>0</v>
      </c>
      <c r="I52" s="37"/>
      <c r="J52" s="50">
        <v>0</v>
      </c>
      <c r="K52" s="37"/>
      <c r="L52" s="62">
        <f t="shared" si="12"/>
        <v>0</v>
      </c>
      <c r="M52" s="63"/>
    </row>
    <row r="53" spans="1:13" s="2" customFormat="1" ht="27.95" customHeight="1">
      <c r="A53" s="30">
        <v>33906</v>
      </c>
      <c r="B53" s="31" t="s">
        <v>52</v>
      </c>
      <c r="C53" s="32">
        <v>20000</v>
      </c>
      <c r="D53" s="33"/>
      <c r="E53" s="43"/>
      <c r="F53" s="43"/>
      <c r="G53" s="61">
        <f t="shared" si="10"/>
        <v>20000</v>
      </c>
      <c r="H53" s="50">
        <v>0</v>
      </c>
      <c r="I53" s="37">
        <f t="shared" si="2"/>
        <v>0</v>
      </c>
      <c r="J53" s="50">
        <v>0</v>
      </c>
      <c r="K53" s="37">
        <f t="shared" si="11"/>
        <v>0</v>
      </c>
      <c r="L53" s="62">
        <f t="shared" si="12"/>
        <v>20000</v>
      </c>
      <c r="M53" s="63">
        <f t="shared" si="9"/>
        <v>100</v>
      </c>
    </row>
    <row r="54" spans="1:13" s="2" customFormat="1" ht="27.95" customHeight="1">
      <c r="A54" s="30">
        <v>34301</v>
      </c>
      <c r="B54" s="31" t="s">
        <v>53</v>
      </c>
      <c r="C54" s="32">
        <v>15000</v>
      </c>
      <c r="D54" s="33"/>
      <c r="E54" s="43"/>
      <c r="F54" s="43"/>
      <c r="G54" s="61">
        <f t="shared" si="10"/>
        <v>15000</v>
      </c>
      <c r="H54" s="50">
        <v>0</v>
      </c>
      <c r="I54" s="37">
        <f t="shared" si="2"/>
        <v>0</v>
      </c>
      <c r="J54" s="50">
        <v>0</v>
      </c>
      <c r="K54" s="37">
        <f t="shared" si="11"/>
        <v>0</v>
      </c>
      <c r="L54" s="62">
        <f t="shared" si="12"/>
        <v>15000</v>
      </c>
      <c r="M54" s="63">
        <f t="shared" si="9"/>
        <v>100</v>
      </c>
    </row>
    <row r="55" spans="1:13" s="2" customFormat="1" ht="27.95" customHeight="1">
      <c r="A55" s="30">
        <v>34400</v>
      </c>
      <c r="B55" s="31" t="s">
        <v>54</v>
      </c>
      <c r="C55" s="32">
        <v>15000</v>
      </c>
      <c r="D55" s="33"/>
      <c r="E55" s="43"/>
      <c r="F55" s="43"/>
      <c r="G55" s="61">
        <f t="shared" si="10"/>
        <v>15000</v>
      </c>
      <c r="H55" s="50">
        <v>10184.8</v>
      </c>
      <c r="I55" s="37">
        <f t="shared" si="2"/>
        <v>67.89866666666666</v>
      </c>
      <c r="J55" s="50">
        <v>10184.8</v>
      </c>
      <c r="K55" s="37">
        <f t="shared" si="11"/>
        <v>67.89866666666666</v>
      </c>
      <c r="L55" s="62">
        <f t="shared" si="12"/>
        <v>4815.200000000001</v>
      </c>
      <c r="M55" s="63">
        <f t="shared" si="9"/>
        <v>32.101333333333336</v>
      </c>
    </row>
    <row r="56" spans="1:13" s="2" customFormat="1" ht="27.95" customHeight="1">
      <c r="A56" s="30">
        <v>34500</v>
      </c>
      <c r="B56" s="31" t="s">
        <v>55</v>
      </c>
      <c r="C56" s="32">
        <v>25000</v>
      </c>
      <c r="D56" s="33"/>
      <c r="E56" s="43"/>
      <c r="F56" s="43"/>
      <c r="G56" s="61">
        <f t="shared" si="10"/>
        <v>25000</v>
      </c>
      <c r="H56" s="50">
        <v>0</v>
      </c>
      <c r="I56" s="37">
        <f t="shared" si="2"/>
        <v>0</v>
      </c>
      <c r="J56" s="50">
        <v>0</v>
      </c>
      <c r="K56" s="37">
        <f t="shared" si="11"/>
        <v>0</v>
      </c>
      <c r="L56" s="62">
        <f t="shared" si="12"/>
        <v>25000</v>
      </c>
      <c r="M56" s="63">
        <f t="shared" si="9"/>
        <v>100</v>
      </c>
    </row>
    <row r="57" spans="1:13" s="2" customFormat="1" ht="27.95" customHeight="1">
      <c r="A57" s="30">
        <v>34901</v>
      </c>
      <c r="B57" s="31" t="s">
        <v>56</v>
      </c>
      <c r="C57" s="32">
        <v>10000</v>
      </c>
      <c r="D57" s="33"/>
      <c r="E57" s="43"/>
      <c r="F57" s="43"/>
      <c r="G57" s="61">
        <f t="shared" si="10"/>
        <v>10000</v>
      </c>
      <c r="H57" s="50">
        <v>1944.84</v>
      </c>
      <c r="I57" s="37">
        <f t="shared" si="2"/>
        <v>19.4484</v>
      </c>
      <c r="J57" s="50">
        <v>1944.74</v>
      </c>
      <c r="K57" s="37">
        <f t="shared" si="11"/>
        <v>19.447400000000002</v>
      </c>
      <c r="L57" s="62">
        <f t="shared" si="12"/>
        <v>8055.16</v>
      </c>
      <c r="M57" s="63">
        <f t="shared" si="9"/>
        <v>80.55160000000001</v>
      </c>
    </row>
    <row r="58" spans="1:13" s="2" customFormat="1" ht="33.95" customHeight="1">
      <c r="A58" s="30">
        <v>35101</v>
      </c>
      <c r="B58" s="31" t="s">
        <v>57</v>
      </c>
      <c r="C58" s="32">
        <v>50000</v>
      </c>
      <c r="D58" s="33"/>
      <c r="E58" s="43"/>
      <c r="F58" s="43"/>
      <c r="G58" s="61">
        <f t="shared" si="10"/>
        <v>50000</v>
      </c>
      <c r="H58" s="50">
        <v>18483.97</v>
      </c>
      <c r="I58" s="37">
        <f t="shared" si="2"/>
        <v>36.967940000000006</v>
      </c>
      <c r="J58" s="50">
        <v>18483.97</v>
      </c>
      <c r="K58" s="37">
        <f t="shared" si="11"/>
        <v>36.967940000000006</v>
      </c>
      <c r="L58" s="62">
        <f t="shared" si="12"/>
        <v>31516.03</v>
      </c>
      <c r="M58" s="63">
        <f t="shared" si="9"/>
        <v>63.03206</v>
      </c>
    </row>
    <row r="59" spans="1:13" s="2" customFormat="1" ht="33.95" customHeight="1">
      <c r="A59" s="30">
        <v>35200</v>
      </c>
      <c r="B59" s="31" t="s">
        <v>58</v>
      </c>
      <c r="C59" s="32">
        <v>45000</v>
      </c>
      <c r="D59" s="33"/>
      <c r="E59" s="43"/>
      <c r="F59" s="43"/>
      <c r="G59" s="61">
        <f t="shared" si="10"/>
        <v>45000</v>
      </c>
      <c r="H59" s="50">
        <v>9800.02</v>
      </c>
      <c r="I59" s="37">
        <f t="shared" si="2"/>
        <v>21.777822222222223</v>
      </c>
      <c r="J59" s="50">
        <v>9800.02</v>
      </c>
      <c r="K59" s="37">
        <f t="shared" si="11"/>
        <v>21.777822222222223</v>
      </c>
      <c r="L59" s="62">
        <f t="shared" si="12"/>
        <v>35199.979999999996</v>
      </c>
      <c r="M59" s="54">
        <f>L59/G59*100</f>
        <v>78.22217777777777</v>
      </c>
    </row>
    <row r="60" spans="1:13" s="2" customFormat="1" ht="27.95" customHeight="1">
      <c r="A60" s="30">
        <v>35301</v>
      </c>
      <c r="B60" s="31" t="s">
        <v>59</v>
      </c>
      <c r="C60" s="32">
        <v>10000</v>
      </c>
      <c r="D60" s="33"/>
      <c r="E60" s="43"/>
      <c r="F60" s="43"/>
      <c r="G60" s="61">
        <f t="shared" si="10"/>
        <v>10000</v>
      </c>
      <c r="H60" s="50">
        <v>5786.08</v>
      </c>
      <c r="I60" s="37">
        <f t="shared" si="2"/>
        <v>57.8608</v>
      </c>
      <c r="J60" s="50">
        <v>5786.08</v>
      </c>
      <c r="K60" s="37">
        <f t="shared" si="11"/>
        <v>57.8608</v>
      </c>
      <c r="L60" s="62">
        <f t="shared" si="12"/>
        <v>4213.92</v>
      </c>
      <c r="M60" s="63">
        <f t="shared" si="9"/>
        <v>42.1392</v>
      </c>
    </row>
    <row r="61" spans="1:13" s="2" customFormat="1" ht="27.95" customHeight="1">
      <c r="A61" s="30">
        <v>35501</v>
      </c>
      <c r="B61" s="31" t="s">
        <v>60</v>
      </c>
      <c r="C61" s="32">
        <v>100000</v>
      </c>
      <c r="D61" s="33"/>
      <c r="E61" s="43"/>
      <c r="F61" s="43"/>
      <c r="G61" s="61">
        <f t="shared" si="10"/>
        <v>100000</v>
      </c>
      <c r="H61" s="50">
        <v>37102.65</v>
      </c>
      <c r="I61" s="37">
        <f t="shared" si="2"/>
        <v>37.102650000000004</v>
      </c>
      <c r="J61" s="50">
        <v>37102.65</v>
      </c>
      <c r="K61" s="37">
        <f t="shared" si="11"/>
        <v>37.102650000000004</v>
      </c>
      <c r="L61" s="62">
        <f t="shared" si="12"/>
        <v>62897.35</v>
      </c>
      <c r="M61" s="63">
        <f t="shared" si="9"/>
        <v>62.897349999999996</v>
      </c>
    </row>
    <row r="62" spans="1:13" s="2" customFormat="1" ht="27.95" customHeight="1">
      <c r="A62" s="30">
        <v>35801</v>
      </c>
      <c r="B62" s="31" t="s">
        <v>61</v>
      </c>
      <c r="C62" s="32"/>
      <c r="D62" s="33"/>
      <c r="E62" s="43"/>
      <c r="F62" s="43"/>
      <c r="G62" s="61">
        <f t="shared" si="10"/>
        <v>0</v>
      </c>
      <c r="H62" s="50">
        <v>0</v>
      </c>
      <c r="I62" s="37"/>
      <c r="J62" s="50">
        <v>0</v>
      </c>
      <c r="K62" s="37"/>
      <c r="L62" s="62">
        <f t="shared" si="12"/>
        <v>0</v>
      </c>
      <c r="M62" s="63" t="e">
        <f t="shared" si="9"/>
        <v>#DIV/0!</v>
      </c>
    </row>
    <row r="63" spans="1:13" s="2" customFormat="1" ht="33.95" customHeight="1">
      <c r="A63" s="30">
        <v>36101</v>
      </c>
      <c r="B63" s="31" t="s">
        <v>62</v>
      </c>
      <c r="C63" s="32">
        <v>10000</v>
      </c>
      <c r="D63" s="33"/>
      <c r="E63" s="43"/>
      <c r="F63" s="43"/>
      <c r="G63" s="61">
        <f t="shared" si="10"/>
        <v>10000</v>
      </c>
      <c r="H63" s="50">
        <v>0</v>
      </c>
      <c r="I63" s="37">
        <f t="shared" si="2"/>
        <v>0</v>
      </c>
      <c r="J63" s="50">
        <v>0</v>
      </c>
      <c r="K63" s="37">
        <f t="shared" si="11"/>
        <v>0</v>
      </c>
      <c r="L63" s="62">
        <f t="shared" si="12"/>
        <v>10000</v>
      </c>
      <c r="M63" s="63">
        <f t="shared" si="9"/>
        <v>100</v>
      </c>
    </row>
    <row r="64" spans="1:13" s="2" customFormat="1" ht="27.95" customHeight="1">
      <c r="A64" s="30">
        <v>37200</v>
      </c>
      <c r="B64" s="31" t="s">
        <v>63</v>
      </c>
      <c r="C64" s="32">
        <v>15000</v>
      </c>
      <c r="D64" s="33"/>
      <c r="E64" s="43"/>
      <c r="F64" s="43"/>
      <c r="G64" s="61">
        <f t="shared" si="10"/>
        <v>15000</v>
      </c>
      <c r="H64" s="64">
        <v>732</v>
      </c>
      <c r="I64" s="37">
        <f t="shared" si="2"/>
        <v>4.88</v>
      </c>
      <c r="J64" s="64">
        <v>732</v>
      </c>
      <c r="K64" s="37">
        <f t="shared" si="11"/>
        <v>4.88</v>
      </c>
      <c r="L64" s="62">
        <f t="shared" si="12"/>
        <v>14268</v>
      </c>
      <c r="M64" s="63">
        <f t="shared" si="9"/>
        <v>95.12</v>
      </c>
    </row>
    <row r="65" spans="1:13" ht="27.95" customHeight="1">
      <c r="A65" s="30">
        <v>37500</v>
      </c>
      <c r="B65" s="31" t="s">
        <v>64</v>
      </c>
      <c r="C65" s="32">
        <v>150000</v>
      </c>
      <c r="D65" s="33"/>
      <c r="E65" s="43"/>
      <c r="F65" s="43"/>
      <c r="G65" s="61">
        <f t="shared" si="10"/>
        <v>150000</v>
      </c>
      <c r="H65" s="65">
        <v>36549.41</v>
      </c>
      <c r="I65" s="37">
        <f t="shared" si="2"/>
        <v>24.366273333333336</v>
      </c>
      <c r="J65" s="65">
        <v>36549.41</v>
      </c>
      <c r="K65" s="37">
        <f t="shared" si="11"/>
        <v>24.366273333333336</v>
      </c>
      <c r="L65" s="62">
        <f t="shared" si="12"/>
        <v>113450.59</v>
      </c>
      <c r="M65" s="63">
        <f t="shared" si="9"/>
        <v>75.63372666666666</v>
      </c>
    </row>
    <row r="66" spans="1:13" ht="27.95" customHeight="1">
      <c r="A66" s="30">
        <v>38201</v>
      </c>
      <c r="B66" s="31" t="s">
        <v>65</v>
      </c>
      <c r="C66" s="32">
        <v>15000</v>
      </c>
      <c r="D66" s="33"/>
      <c r="E66" s="43"/>
      <c r="F66" s="43"/>
      <c r="G66" s="61">
        <f t="shared" si="10"/>
        <v>15000</v>
      </c>
      <c r="H66" s="50">
        <v>0</v>
      </c>
      <c r="I66" s="37">
        <f t="shared" si="2"/>
        <v>0</v>
      </c>
      <c r="J66" s="50">
        <v>0</v>
      </c>
      <c r="K66" s="37">
        <f t="shared" si="11"/>
        <v>0</v>
      </c>
      <c r="L66" s="62">
        <f t="shared" si="12"/>
        <v>15000</v>
      </c>
      <c r="M66" s="63">
        <f t="shared" si="9"/>
        <v>100</v>
      </c>
    </row>
    <row r="67" spans="1:13" ht="35.1" customHeight="1">
      <c r="A67" s="30">
        <v>39201</v>
      </c>
      <c r="B67" s="31" t="s">
        <v>66</v>
      </c>
      <c r="C67" s="32">
        <v>60000</v>
      </c>
      <c r="D67" s="33"/>
      <c r="E67" s="43"/>
      <c r="F67" s="43"/>
      <c r="G67" s="61">
        <f t="shared" si="10"/>
        <v>60000</v>
      </c>
      <c r="H67" s="62">
        <v>67739.62</v>
      </c>
      <c r="I67" s="37">
        <f t="shared" si="2"/>
        <v>112.89936666666667</v>
      </c>
      <c r="J67" s="62">
        <v>67739.62</v>
      </c>
      <c r="K67" s="37">
        <f t="shared" si="11"/>
        <v>112.89936666666667</v>
      </c>
      <c r="L67" s="62">
        <f t="shared" si="12"/>
        <v>-7739.619999999995</v>
      </c>
      <c r="M67" s="63">
        <f>L67/G67*100</f>
        <v>-12.899366666666658</v>
      </c>
    </row>
    <row r="68" spans="1:13" ht="27.95" customHeight="1">
      <c r="A68" s="30">
        <v>39801</v>
      </c>
      <c r="B68" s="31" t="s">
        <v>67</v>
      </c>
      <c r="C68" s="32">
        <v>552789</v>
      </c>
      <c r="D68" s="33"/>
      <c r="E68" s="42"/>
      <c r="F68" s="43"/>
      <c r="G68" s="61">
        <f t="shared" si="10"/>
        <v>552789</v>
      </c>
      <c r="H68" s="62">
        <v>85262</v>
      </c>
      <c r="I68" s="37">
        <f t="shared" si="2"/>
        <v>15.423968277226935</v>
      </c>
      <c r="J68" s="62">
        <v>24976</v>
      </c>
      <c r="K68" s="37">
        <f t="shared" si="11"/>
        <v>4.5181796309260855</v>
      </c>
      <c r="L68" s="62">
        <f t="shared" si="12"/>
        <v>467527</v>
      </c>
      <c r="M68" s="63">
        <f>L68/G68*100</f>
        <v>84.57603172277307</v>
      </c>
    </row>
    <row r="69" spans="1:13" ht="27.95" customHeight="1">
      <c r="A69" s="30">
        <v>39901</v>
      </c>
      <c r="B69" s="31" t="s">
        <v>68</v>
      </c>
      <c r="C69" s="32">
        <v>15000</v>
      </c>
      <c r="D69" s="33"/>
      <c r="E69" s="42"/>
      <c r="F69" s="43"/>
      <c r="G69" s="61">
        <f t="shared" si="10"/>
        <v>15000</v>
      </c>
      <c r="H69" s="62">
        <v>5172</v>
      </c>
      <c r="I69" s="37">
        <f t="shared" si="2"/>
        <v>34.48</v>
      </c>
      <c r="J69" s="62">
        <v>5172</v>
      </c>
      <c r="K69" s="37">
        <f t="shared" si="11"/>
        <v>34.48</v>
      </c>
      <c r="L69" s="62">
        <f t="shared" si="12"/>
        <v>9828</v>
      </c>
      <c r="M69" s="63">
        <f>L69/G69*100</f>
        <v>65.52</v>
      </c>
    </row>
    <row r="70" spans="1:13" ht="12" customHeight="1">
      <c r="A70" s="33"/>
      <c r="B70" s="49"/>
      <c r="C70" s="43"/>
      <c r="D70" s="33"/>
      <c r="E70" s="42"/>
      <c r="F70" s="42"/>
      <c r="G70" s="42"/>
      <c r="H70" s="66"/>
      <c r="I70" s="66"/>
      <c r="J70" s="52"/>
      <c r="K70" s="52"/>
      <c r="L70" s="60"/>
      <c r="M70" s="33"/>
    </row>
    <row r="71" spans="1:13" ht="27.95" customHeight="1">
      <c r="A71" s="23">
        <v>5000</v>
      </c>
      <c r="B71" s="55" t="s">
        <v>69</v>
      </c>
      <c r="C71" s="25">
        <v>45000</v>
      </c>
      <c r="D71" s="67">
        <f>C71/C76*100</f>
        <v>0.17024442900642742</v>
      </c>
      <c r="E71" s="68"/>
      <c r="F71" s="68"/>
      <c r="G71" s="69">
        <f>C71+E71-F71</f>
        <v>45000</v>
      </c>
      <c r="H71" s="27">
        <v>0</v>
      </c>
      <c r="I71" s="25">
        <f t="shared" si="2"/>
        <v>0</v>
      </c>
      <c r="J71" s="27"/>
      <c r="K71" s="25">
        <f>J71/G71*100</f>
        <v>0</v>
      </c>
      <c r="L71" s="70">
        <f>G71-H71</f>
        <v>45000</v>
      </c>
      <c r="M71" s="71">
        <f>L71/G71*100</f>
        <v>100</v>
      </c>
    </row>
    <row r="72" spans="1:13" ht="17.25" customHeight="1">
      <c r="A72" s="33"/>
      <c r="B72" s="42"/>
      <c r="C72" s="43"/>
      <c r="D72" s="33"/>
      <c r="E72" s="42"/>
      <c r="F72" s="42"/>
      <c r="G72" s="42"/>
      <c r="H72" s="52"/>
      <c r="I72" s="52"/>
      <c r="J72" s="52"/>
      <c r="K72" s="52"/>
      <c r="L72" s="60"/>
      <c r="M72" s="33"/>
    </row>
    <row r="73" spans="1:13" ht="27.95" customHeight="1">
      <c r="A73" s="23">
        <v>9000</v>
      </c>
      <c r="B73" s="24" t="s">
        <v>70</v>
      </c>
      <c r="C73" s="25">
        <v>2500000</v>
      </c>
      <c r="D73" s="67">
        <f>C73/C76*100</f>
        <v>9.458023833690412</v>
      </c>
      <c r="E73" s="68"/>
      <c r="F73" s="68"/>
      <c r="G73" s="69">
        <f>C73+E73-F73</f>
        <v>2500000</v>
      </c>
      <c r="H73" s="27">
        <v>1561806.13</v>
      </c>
      <c r="I73" s="25">
        <f t="shared" si="2"/>
        <v>62.472245199999996</v>
      </c>
      <c r="J73" s="27">
        <v>1561806</v>
      </c>
      <c r="K73" s="25">
        <f>J73/G73*100</f>
        <v>62.47224</v>
      </c>
      <c r="L73" s="70">
        <f>G73-H73</f>
        <v>938193.8700000001</v>
      </c>
      <c r="M73" s="71">
        <f>L73/G73*100</f>
        <v>37.527754800000004</v>
      </c>
    </row>
    <row r="74" spans="1:13" ht="12.75" customHeight="1">
      <c r="A74" s="33"/>
      <c r="B74" s="42"/>
      <c r="C74" s="43"/>
      <c r="D74" s="33"/>
      <c r="E74" s="42"/>
      <c r="F74" s="42"/>
      <c r="G74" s="42"/>
      <c r="H74" s="52"/>
      <c r="I74" s="52"/>
      <c r="J74" s="52"/>
      <c r="K74" s="52"/>
      <c r="L74" s="60"/>
      <c r="M74" s="33"/>
    </row>
    <row r="75" spans="1:13" ht="6" customHeight="1">
      <c r="A75" s="33"/>
      <c r="B75" s="42"/>
      <c r="C75" s="43"/>
      <c r="D75" s="33"/>
      <c r="E75" s="42"/>
      <c r="F75" s="42"/>
      <c r="G75" s="42"/>
      <c r="H75" s="52"/>
      <c r="I75" s="52"/>
      <c r="J75" s="52"/>
      <c r="K75" s="52"/>
      <c r="L75" s="60"/>
      <c r="M75" s="33"/>
    </row>
    <row r="76" spans="1:15" ht="27.95" customHeight="1">
      <c r="A76" s="72"/>
      <c r="B76" s="73" t="s">
        <v>71</v>
      </c>
      <c r="C76" s="27">
        <f>C13+C26+C43+C71+C73</f>
        <v>26432583</v>
      </c>
      <c r="D76" s="67">
        <f>SUM(D13:D75)</f>
        <v>100</v>
      </c>
      <c r="E76" s="27">
        <f>E13+E26+E43+E71+E73</f>
        <v>0</v>
      </c>
      <c r="F76" s="27">
        <f>F13+F26+F43+F71+F73</f>
        <v>0</v>
      </c>
      <c r="G76" s="69">
        <f>C76+E76-F76</f>
        <v>26432583</v>
      </c>
      <c r="H76" s="27">
        <f>H13+H26+H43+H71+H73</f>
        <v>6597970.2700000005</v>
      </c>
      <c r="I76" s="25">
        <f>H76/G76*100</f>
        <v>24.961504027056307</v>
      </c>
      <c r="J76" s="27">
        <f>J13+J26+J43+J71+J73</f>
        <v>5095049.84</v>
      </c>
      <c r="K76" s="25">
        <f>J76/G76*100</f>
        <v>19.27564112822421</v>
      </c>
      <c r="L76" s="27">
        <f>L13+L26+L43+L71+L73</f>
        <v>19834612.73</v>
      </c>
      <c r="M76" s="71">
        <f>L76/G76*100</f>
        <v>75.03849597294369</v>
      </c>
      <c r="O76" s="74"/>
    </row>
    <row r="80" spans="1:12" ht="15" customHeight="1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</row>
  </sheetData>
  <mergeCells count="18">
    <mergeCell ref="I8:I11"/>
    <mergeCell ref="J8:J11"/>
    <mergeCell ref="K8:K11"/>
    <mergeCell ref="L8:L11"/>
    <mergeCell ref="M8:M11"/>
    <mergeCell ref="E10:E11"/>
    <mergeCell ref="F10:F11"/>
    <mergeCell ref="G10:G11"/>
    <mergeCell ref="A4:M4"/>
    <mergeCell ref="A5:M5"/>
    <mergeCell ref="A6:M6"/>
    <mergeCell ref="A7:M7"/>
    <mergeCell ref="A8:A11"/>
    <mergeCell ref="B8:B11"/>
    <mergeCell ref="C8:C11"/>
    <mergeCell ref="D8:D11"/>
    <mergeCell ref="E8:G9"/>
    <mergeCell ref="H8:H11"/>
  </mergeCells>
  <printOptions/>
  <pageMargins left="0.35433070866141736" right="0.15748031496062992" top="0.31496062992125984" bottom="0.3937007874015748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2017-06-09T19:09:40Z</dcterms:created>
  <dcterms:modified xsi:type="dcterms:W3CDTF">2017-06-09T19:12:02Z</dcterms:modified>
  <cp:category/>
  <cp:version/>
  <cp:contentType/>
  <cp:contentStatus/>
</cp:coreProperties>
</file>