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6335" windowHeight="8895" activeTab="0"/>
  </bookViews>
  <sheets>
    <sheet name="EJERCICIO DEL GTO" sheetId="1" r:id="rId1"/>
  </sheets>
  <externalReferences>
    <externalReference r:id="rId4"/>
  </externalReferences>
  <definedNames>
    <definedName name="Imprimir_títulos_IM" localSheetId="0">#REF!</definedName>
    <definedName name="Imprimir_títulos_IM">#REF!</definedName>
    <definedName name="OK">#REF!</definedName>
    <definedName name="_xlnm.Print_Titles" localSheetId="0">'EJERCICIO DEL GTO'!$1:$11</definedName>
  </definedNames>
  <calcPr calcId="124519"/>
</workbook>
</file>

<file path=xl/sharedStrings.xml><?xml version="1.0" encoding="utf-8"?>
<sst xmlns="http://schemas.openxmlformats.org/spreadsheetml/2006/main" count="82" uniqueCount="80">
  <si>
    <t>SECTOR PARAESTATAL</t>
  </si>
  <si>
    <r>
      <t>INFORME PRESUPUESTAL DE GASTO CORRIENTE POR PARTIDA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Y OBJETO DEL GASTO</t>
    </r>
  </si>
  <si>
    <t>No. DE LA PARTIDA</t>
  </si>
  <si>
    <t>NOMBRE DE LA PARTIDA</t>
  </si>
  <si>
    <t>* PRESUPUESTO AUTORIZADO 2015</t>
  </si>
  <si>
    <t>%</t>
  </si>
  <si>
    <t>MOVIMIENTOS DE PARTIDAS PRESUPUESTALES</t>
  </si>
  <si>
    <t>EJERCIDO ACUMULADO AL 01/12/2015</t>
  </si>
  <si>
    <t>EJERCIDO DICIEMBRE 2015</t>
  </si>
  <si>
    <t>EJERCIDO   ACUMULADO ENE-DIC 2015</t>
  </si>
  <si>
    <t>SALDO POR EJERCER</t>
  </si>
  <si>
    <t>OBSERVACIONES</t>
  </si>
  <si>
    <t>AUM</t>
  </si>
  <si>
    <t>DISM</t>
  </si>
  <si>
    <t>PRESUPUESTO MODIFICADO</t>
  </si>
  <si>
    <t>SERV.  PERSONALES</t>
  </si>
  <si>
    <t>FUENTE DE FINANCIAMIENTO: RECURSOS PROPIOS                  $ 5,051,328</t>
  </si>
  <si>
    <t>Sueldo tabular al personal permanente</t>
  </si>
  <si>
    <t>Gratificacion de fin de año</t>
  </si>
  <si>
    <t>Prima Vacacional</t>
  </si>
  <si>
    <t>RECURSOS ESTATALES              $  8,923,753</t>
  </si>
  <si>
    <t>Compensaciones ordinarias</t>
  </si>
  <si>
    <t>Aportaciones al IMSS</t>
  </si>
  <si>
    <t>Cuotas para el fondo de ahorro</t>
  </si>
  <si>
    <t>Liquidaciones por Indemnizacion</t>
  </si>
  <si>
    <t>Bono del dia de las Madres</t>
  </si>
  <si>
    <t>Bono del dia del Servidor Publico</t>
  </si>
  <si>
    <t>Otras Prestaciones</t>
  </si>
  <si>
    <t>Estimulos al Personal</t>
  </si>
  <si>
    <t>MAT. Y SUMINISTROS</t>
  </si>
  <si>
    <r>
      <t xml:space="preserve">EL GASTO CORRIENTE DE MATERIALES Y SUMINISTROS SE FINANCIA CON </t>
    </r>
    <r>
      <rPr>
        <b/>
        <sz val="9"/>
        <rFont val="Arial"/>
        <family val="2"/>
      </rPr>
      <t>RECURSOS PROPIOS.</t>
    </r>
  </si>
  <si>
    <t>De oficina</t>
  </si>
  <si>
    <t>Impresos y formas oficiales</t>
  </si>
  <si>
    <t>Material de Computo</t>
  </si>
  <si>
    <t>Materiales Heliograficos</t>
  </si>
  <si>
    <t>Materiales y utiles de impresión reproduccion y encuadernacion</t>
  </si>
  <si>
    <t>Material para el desarrollo de la informacion</t>
  </si>
  <si>
    <t>Materiales de aseo y limpieza</t>
  </si>
  <si>
    <t>Material de apoyo informativo</t>
  </si>
  <si>
    <t>Productos alimenticios para personas</t>
  </si>
  <si>
    <t>Material electrico y electronico</t>
  </si>
  <si>
    <t>Medicinas y productos farmaceuticos</t>
  </si>
  <si>
    <t>Combustibles, lubricantes y aditivos</t>
  </si>
  <si>
    <t>Vestuario y uniformes</t>
  </si>
  <si>
    <t>Herramientas menores</t>
  </si>
  <si>
    <t>Refacciones y accesorios menores para equipo de computo</t>
  </si>
  <si>
    <t>SERVICIOS GRALES.</t>
  </si>
  <si>
    <r>
      <t xml:space="preserve">EL GASTO CORRIENTE DE SERVICIOS GENERALES SE FINANCIA CON </t>
    </r>
    <r>
      <rPr>
        <b/>
        <sz val="9"/>
        <rFont val="Arial"/>
        <family val="2"/>
      </rPr>
      <t>RECURSOS PROPIOS.</t>
    </r>
  </si>
  <si>
    <t>Servicio de Energia Electrica</t>
  </si>
  <si>
    <t>Agua Potable</t>
  </si>
  <si>
    <t>Telefonia tradicional</t>
  </si>
  <si>
    <t>Telefonia celular</t>
  </si>
  <si>
    <t>Servicio Postal</t>
  </si>
  <si>
    <t>Arrendamiento de Equipo de administracion y Bienes Informaticos</t>
  </si>
  <si>
    <t>Servicios legales, de contabilidad, auditoria y relacionados</t>
  </si>
  <si>
    <t>Servicios de capacitacion</t>
  </si>
  <si>
    <t>Servicios de Vigilancia a Eidificios Publicos</t>
  </si>
  <si>
    <t>Servicios de Analisis y Farmaceuticos</t>
  </si>
  <si>
    <t>Gastos Inherentes a la Recaudacion</t>
  </si>
  <si>
    <t>Seguros de responsabilidad patrimonial y fianzas</t>
  </si>
  <si>
    <t>Seguro de bienes patrimoniales</t>
  </si>
  <si>
    <t>Intereses, descuentos y otros servicios bancarios</t>
  </si>
  <si>
    <t>Instalacion reparacion y mantenimiento de edificios publicos y oficinas para la Administracion.</t>
  </si>
  <si>
    <t>Instalacion, reparacion y mantenimiento de mobiliario y equipo de administracion, educacional y recreativo.</t>
  </si>
  <si>
    <t>Mantenimiento y conservacion de equipo de computo y accesorios</t>
  </si>
  <si>
    <t>Reparacion y mantenimiento de equipo de transporte</t>
  </si>
  <si>
    <t>Servicios De aseo y limpieza</t>
  </si>
  <si>
    <t>Difusion por radio, television y otros medios de mensajes sobre programas y actividades gubernamentales</t>
  </si>
  <si>
    <t>Pasajes Terrestres</t>
  </si>
  <si>
    <t>Viaticos en el pais</t>
  </si>
  <si>
    <t>Actividades civicas y festividades</t>
  </si>
  <si>
    <t>Prevision Fiduciaria Tenencia Vehicular, recargos fiscales, multas y otros impuestos y derechos</t>
  </si>
  <si>
    <t>Impuesto 2 % a la nomina</t>
  </si>
  <si>
    <t>Diversos</t>
  </si>
  <si>
    <t>BIENES MUEBLES E INM.</t>
  </si>
  <si>
    <t>RECURSOS PROPIOS</t>
  </si>
  <si>
    <t>ADEFAS (PASIVOS)</t>
  </si>
  <si>
    <t>TOTALES</t>
  </si>
  <si>
    <t>AL 31 DE DICIEMBRE 2015</t>
  </si>
  <si>
    <t xml:space="preserve">FIDEICOMISO ACAPULCO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</si>
</sst>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2"/>
      <name val="Helv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2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2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4" fontId="12" fillId="2" borderId="2" xfId="20" applyNumberFormat="1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horizontal="center" vertical="center"/>
    </xf>
    <xf numFmtId="164" fontId="8" fillId="2" borderId="2" xfId="20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1" fontId="1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164" fontId="13" fillId="0" borderId="2" xfId="2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4" fillId="0" borderId="0" xfId="0" applyFont="1"/>
    <xf numFmtId="0" fontId="13" fillId="0" borderId="2" xfId="0" applyFont="1" applyBorder="1"/>
    <xf numFmtId="164" fontId="13" fillId="0" borderId="2" xfId="2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164" fontId="15" fillId="0" borderId="0" xfId="0" applyNumberFormat="1" applyFont="1"/>
    <xf numFmtId="164" fontId="1" fillId="3" borderId="2" xfId="20" applyNumberFormat="1" applyFont="1" applyFill="1" applyBorder="1" applyAlignment="1">
      <alignment/>
    </xf>
    <xf numFmtId="0" fontId="13" fillId="0" borderId="2" xfId="0" applyFont="1" applyBorder="1" applyAlignment="1">
      <alignment wrapText="1"/>
    </xf>
    <xf numFmtId="164" fontId="13" fillId="0" borderId="2" xfId="0" applyNumberFormat="1" applyFont="1" applyFill="1" applyBorder="1" applyAlignment="1">
      <alignment horizontal="center" wrapText="1"/>
    </xf>
    <xf numFmtId="164" fontId="13" fillId="3" borderId="2" xfId="20" applyNumberFormat="1" applyFont="1" applyFill="1" applyBorder="1" applyAlignment="1">
      <alignment/>
    </xf>
    <xf numFmtId="164" fontId="13" fillId="0" borderId="2" xfId="20" applyNumberFormat="1" applyFont="1" applyBorder="1" applyAlignment="1">
      <alignment/>
    </xf>
    <xf numFmtId="164" fontId="13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164" fontId="13" fillId="0" borderId="2" xfId="0" applyNumberFormat="1" applyFont="1" applyFill="1" applyBorder="1" applyAlignment="1">
      <alignment wrapText="1"/>
    </xf>
    <xf numFmtId="1" fontId="13" fillId="0" borderId="2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justify" vertical="center" wrapText="1"/>
    </xf>
    <xf numFmtId="164" fontId="1" fillId="0" borderId="2" xfId="20" applyNumberFormat="1" applyFont="1" applyBorder="1"/>
    <xf numFmtId="164" fontId="1" fillId="0" borderId="2" xfId="0" applyNumberFormat="1" applyFont="1" applyFill="1" applyBorder="1"/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/>
    </xf>
    <xf numFmtId="1" fontId="13" fillId="0" borderId="2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64" fontId="13" fillId="0" borderId="2" xfId="0" applyNumberFormat="1" applyFont="1" applyFill="1" applyBorder="1"/>
    <xf numFmtId="164" fontId="13" fillId="3" borderId="2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64" fontId="13" fillId="0" borderId="2" xfId="20" applyNumberFormat="1" applyFont="1" applyFill="1" applyBorder="1" applyAlignment="1">
      <alignment horizontal="right"/>
    </xf>
    <xf numFmtId="164" fontId="13" fillId="0" borderId="2" xfId="20" applyNumberFormat="1" applyFont="1" applyFill="1" applyBorder="1" applyAlignment="1">
      <alignment/>
    </xf>
    <xf numFmtId="0" fontId="1" fillId="0" borderId="2" xfId="0" applyFont="1" applyBorder="1" applyAlignment="1">
      <alignment wrapText="1" readingOrder="2"/>
    </xf>
    <xf numFmtId="164" fontId="8" fillId="0" borderId="2" xfId="20" applyNumberFormat="1" applyFont="1" applyBorder="1" applyAlignment="1">
      <alignment/>
    </xf>
    <xf numFmtId="1" fontId="8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4" fontId="4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47625</xdr:colOff>
      <xdr:row>5</xdr:row>
      <xdr:rowOff>0</xdr:rowOff>
    </xdr:to>
    <xdr:pic>
      <xdr:nvPicPr>
        <xdr:cNvPr id="5" name="Picture 5" descr="escudo-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38100"/>
          <a:ext cx="2971800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276225</xdr:colOff>
      <xdr:row>0</xdr:row>
      <xdr:rowOff>47625</xdr:rowOff>
    </xdr:from>
    <xdr:to>
      <xdr:col>13</xdr:col>
      <xdr:colOff>1285875</xdr:colOff>
      <xdr:row>4</xdr:row>
      <xdr:rowOff>114300</xdr:rowOff>
    </xdr:to>
    <xdr:pic>
      <xdr:nvPicPr>
        <xdr:cNvPr id="6" name="Picture 13" descr="LOGO_ISO_9001-2008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3258800" y="47625"/>
          <a:ext cx="1009650" cy="857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9525</xdr:colOff>
      <xdr:row>83</xdr:row>
      <xdr:rowOff>104775</xdr:rowOff>
    </xdr:from>
    <xdr:ext cx="85725" cy="228600"/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3190875" y="25307925"/>
          <a:ext cx="85725" cy="2286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chivos%20recuperados\Escritorio\ESTADOS%20FINANCIEROS%202015\INFORMACION%20FINANCIERA%20DICIEMBRE%202015\REPORTE%20PRESUPUESTAL%20DICIEMBRE%20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G TOT (2)"/>
      <sheetName val="CONCENTRADO GTO"/>
      <sheetName val="ENT Y SAL MES"/>
      <sheetName val="INF ADIC CTA PUB"/>
      <sheetName val="EJERCICIO DEL GTO"/>
      <sheetName val="CONC INGRESOS"/>
      <sheetName val="ENT Y SAL ACUM"/>
      <sheetName val="Hoja1"/>
      <sheetName val="RESUMEN ING T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81"/>
  <sheetViews>
    <sheetView showRowColHeaders="0" tabSelected="1" zoomScale="90" zoomScaleNormal="90" workbookViewId="0" topLeftCell="A61">
      <selection activeCell="H13" sqref="H13"/>
    </sheetView>
  </sheetViews>
  <sheetFormatPr defaultColWidth="11.5546875" defaultRowHeight="15.75"/>
  <cols>
    <col min="1" max="1" width="11.5546875" style="93" customWidth="1"/>
    <col min="2" max="2" width="25.5546875" style="2" customWidth="1"/>
    <col min="3" max="3" width="14.3359375" style="3" bestFit="1" customWidth="1"/>
    <col min="4" max="4" width="6.88671875" style="3" customWidth="1"/>
    <col min="5" max="5" width="7.5546875" style="3" customWidth="1"/>
    <col min="6" max="6" width="8.3359375" style="3" customWidth="1"/>
    <col min="7" max="7" width="12.4453125" style="3" bestFit="1" customWidth="1"/>
    <col min="8" max="8" width="13.99609375" style="3" bestFit="1" customWidth="1"/>
    <col min="9" max="9" width="12.6640625" style="4" bestFit="1" customWidth="1"/>
    <col min="10" max="10" width="12.4453125" style="3" bestFit="1" customWidth="1"/>
    <col min="11" max="11" width="7.99609375" style="5" customWidth="1"/>
    <col min="12" max="12" width="11.3359375" style="3" customWidth="1"/>
    <col min="13" max="13" width="6.3359375" style="6" customWidth="1"/>
    <col min="14" max="14" width="20.77734375" style="3" customWidth="1"/>
    <col min="15" max="15" width="11.5546875" style="3" customWidth="1"/>
    <col min="16" max="16" width="13.3359375" style="3" bestFit="1" customWidth="1"/>
    <col min="17" max="16384" width="11.5546875" style="3" customWidth="1"/>
  </cols>
  <sheetData>
    <row r="1" ht="15">
      <c r="A1" s="1"/>
    </row>
    <row r="2" ht="15.75">
      <c r="A2" s="1"/>
    </row>
    <row r="4" spans="1:14" ht="15.7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7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8" t="s">
        <v>78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6" customFormat="1" ht="36" customHeight="1">
      <c r="A8" s="9" t="s">
        <v>2</v>
      </c>
      <c r="B8" s="9" t="s">
        <v>3</v>
      </c>
      <c r="C8" s="9" t="s">
        <v>4</v>
      </c>
      <c r="D8" s="10" t="s">
        <v>5</v>
      </c>
      <c r="E8" s="11" t="s">
        <v>6</v>
      </c>
      <c r="F8" s="11"/>
      <c r="G8" s="11"/>
      <c r="H8" s="9" t="s">
        <v>7</v>
      </c>
      <c r="I8" s="12" t="s">
        <v>8</v>
      </c>
      <c r="J8" s="13" t="s">
        <v>9</v>
      </c>
      <c r="K8" s="9" t="s">
        <v>5</v>
      </c>
      <c r="L8" s="13" t="s">
        <v>10</v>
      </c>
      <c r="M8" s="14" t="s">
        <v>5</v>
      </c>
      <c r="N8" s="15" t="s">
        <v>11</v>
      </c>
    </row>
    <row r="9" spans="1:14" s="16" customFormat="1" ht="8.25">
      <c r="A9" s="9"/>
      <c r="B9" s="9"/>
      <c r="C9" s="9"/>
      <c r="D9" s="10"/>
      <c r="E9" s="11"/>
      <c r="F9" s="11"/>
      <c r="G9" s="11"/>
      <c r="H9" s="9"/>
      <c r="I9" s="12"/>
      <c r="J9" s="17"/>
      <c r="K9" s="9"/>
      <c r="L9" s="17"/>
      <c r="M9" s="18"/>
      <c r="N9" s="15"/>
    </row>
    <row r="10" spans="1:14" s="16" customFormat="1" ht="17.25" customHeight="1">
      <c r="A10" s="9"/>
      <c r="B10" s="9"/>
      <c r="C10" s="9"/>
      <c r="D10" s="10"/>
      <c r="E10" s="9" t="s">
        <v>12</v>
      </c>
      <c r="F10" s="9" t="s">
        <v>13</v>
      </c>
      <c r="G10" s="11" t="s">
        <v>14</v>
      </c>
      <c r="H10" s="9"/>
      <c r="I10" s="12"/>
      <c r="J10" s="17"/>
      <c r="K10" s="9"/>
      <c r="L10" s="17"/>
      <c r="M10" s="18"/>
      <c r="N10" s="15"/>
    </row>
    <row r="11" spans="1:14" s="16" customFormat="1" ht="8.25">
      <c r="A11" s="9"/>
      <c r="B11" s="9"/>
      <c r="C11" s="9"/>
      <c r="D11" s="10"/>
      <c r="E11" s="9"/>
      <c r="F11" s="9"/>
      <c r="G11" s="11"/>
      <c r="H11" s="9"/>
      <c r="I11" s="12"/>
      <c r="J11" s="19"/>
      <c r="K11" s="9"/>
      <c r="L11" s="19"/>
      <c r="M11" s="20"/>
      <c r="N11" s="15"/>
    </row>
    <row r="12" spans="1:14" s="2" customFormat="1" ht="11.25">
      <c r="A12" s="21"/>
      <c r="B12" s="21"/>
      <c r="C12" s="22"/>
      <c r="D12" s="21"/>
      <c r="E12" s="21"/>
      <c r="F12" s="21"/>
      <c r="G12" s="21"/>
      <c r="H12" s="21"/>
      <c r="I12" s="23"/>
      <c r="J12" s="24"/>
      <c r="K12" s="21"/>
      <c r="L12" s="24"/>
      <c r="M12" s="25"/>
      <c r="N12" s="21"/>
    </row>
    <row r="13" spans="1:14" s="2" customFormat="1" ht="27.95" customHeight="1">
      <c r="A13" s="26">
        <v>1000</v>
      </c>
      <c r="B13" s="27" t="s">
        <v>15</v>
      </c>
      <c r="C13" s="28">
        <f>SUM(C14:C24)</f>
        <v>21783548</v>
      </c>
      <c r="D13" s="29">
        <f>C13/C76*100</f>
        <v>61.44086384533188</v>
      </c>
      <c r="E13" s="30">
        <f>SUM(E14:E24)</f>
        <v>1170710</v>
      </c>
      <c r="F13" s="30">
        <f>SUM(F14:F24)</f>
        <v>1170710</v>
      </c>
      <c r="G13" s="31">
        <f>C13+E13-F13</f>
        <v>21783548</v>
      </c>
      <c r="H13" s="28">
        <f>SUM(H14:H24)</f>
        <v>10803667</v>
      </c>
      <c r="I13" s="28">
        <f>SUM(I14:I24)</f>
        <v>3171414</v>
      </c>
      <c r="J13" s="31">
        <f>H13+I13</f>
        <v>13975081</v>
      </c>
      <c r="K13" s="32">
        <f>J13/G13*100</f>
        <v>64.15429203727511</v>
      </c>
      <c r="L13" s="33">
        <f>G13-J13</f>
        <v>7808467</v>
      </c>
      <c r="M13" s="32">
        <f aca="true" t="shared" si="0" ref="M13:M23">L13/G13*100</f>
        <v>35.8457079627249</v>
      </c>
      <c r="N13" s="34" t="s">
        <v>16</v>
      </c>
    </row>
    <row r="14" spans="1:16" s="2" customFormat="1" ht="27.95" customHeight="1">
      <c r="A14" s="35">
        <v>11301</v>
      </c>
      <c r="B14" s="36" t="s">
        <v>17</v>
      </c>
      <c r="C14" s="37">
        <v>8195953</v>
      </c>
      <c r="D14" s="38"/>
      <c r="E14" s="39">
        <v>1100859</v>
      </c>
      <c r="F14" s="40"/>
      <c r="G14" s="41">
        <f>C14+E14-F14</f>
        <v>9296812</v>
      </c>
      <c r="H14" s="41">
        <v>8410500</v>
      </c>
      <c r="I14" s="41">
        <v>886312</v>
      </c>
      <c r="J14" s="42">
        <f aca="true" t="shared" si="1" ref="J14:J24">H14+I14</f>
        <v>9296812</v>
      </c>
      <c r="K14" s="43">
        <f aca="true" t="shared" si="2" ref="K14:K23">J14/G14*100</f>
        <v>100</v>
      </c>
      <c r="L14" s="44">
        <f>G14-J14</f>
        <v>0</v>
      </c>
      <c r="M14" s="45">
        <f>L14/G14*100</f>
        <v>0</v>
      </c>
      <c r="N14" s="46"/>
      <c r="P14" s="47"/>
    </row>
    <row r="15" spans="1:16" s="2" customFormat="1" ht="27.95" customHeight="1">
      <c r="A15" s="35">
        <v>13201</v>
      </c>
      <c r="B15" s="36" t="s">
        <v>18</v>
      </c>
      <c r="C15" s="37">
        <v>2806467</v>
      </c>
      <c r="D15" s="38"/>
      <c r="E15" s="40"/>
      <c r="F15" s="40"/>
      <c r="G15" s="41">
        <f aca="true" t="shared" si="3" ref="G15:G24">C15+E15-F15</f>
        <v>2806467</v>
      </c>
      <c r="H15" s="42">
        <v>0</v>
      </c>
      <c r="I15" s="42">
        <v>1945425</v>
      </c>
      <c r="J15" s="42">
        <f t="shared" si="1"/>
        <v>1945425</v>
      </c>
      <c r="K15" s="43">
        <f t="shared" si="2"/>
        <v>69.3193613179845</v>
      </c>
      <c r="L15" s="44">
        <f>G15-J15</f>
        <v>861042</v>
      </c>
      <c r="M15" s="45">
        <f>L15/G15*100</f>
        <v>30.680638682015505</v>
      </c>
      <c r="N15" s="46"/>
      <c r="P15" s="48"/>
    </row>
    <row r="16" spans="1:14" s="2" customFormat="1" ht="27.95" customHeight="1">
      <c r="A16" s="35">
        <v>13202</v>
      </c>
      <c r="B16" s="36" t="s">
        <v>19</v>
      </c>
      <c r="C16" s="37">
        <v>374195</v>
      </c>
      <c r="D16" s="38"/>
      <c r="E16" s="49"/>
      <c r="F16" s="50"/>
      <c r="G16" s="41">
        <f t="shared" si="3"/>
        <v>374195</v>
      </c>
      <c r="H16" s="42">
        <v>140518</v>
      </c>
      <c r="I16" s="42">
        <v>136475</v>
      </c>
      <c r="J16" s="42">
        <f t="shared" si="1"/>
        <v>276993</v>
      </c>
      <c r="K16" s="43">
        <f t="shared" si="2"/>
        <v>74.02370421838881</v>
      </c>
      <c r="L16" s="44">
        <f aca="true" t="shared" si="4" ref="L16:L24">G16-J16</f>
        <v>97202</v>
      </c>
      <c r="M16" s="45">
        <f t="shared" si="0"/>
        <v>25.976295781611192</v>
      </c>
      <c r="N16" s="51" t="s">
        <v>20</v>
      </c>
    </row>
    <row r="17" spans="1:17" s="2" customFormat="1" ht="27.95" customHeight="1">
      <c r="A17" s="35">
        <v>13401</v>
      </c>
      <c r="B17" s="36" t="s">
        <v>21</v>
      </c>
      <c r="C17" s="37">
        <v>5275091</v>
      </c>
      <c r="D17" s="38"/>
      <c r="E17" s="50"/>
      <c r="F17" s="39">
        <v>1170710</v>
      </c>
      <c r="G17" s="41">
        <f t="shared" si="3"/>
        <v>4104381</v>
      </c>
      <c r="H17" s="42">
        <v>1344385</v>
      </c>
      <c r="I17" s="42"/>
      <c r="J17" s="42">
        <f t="shared" si="1"/>
        <v>1344385</v>
      </c>
      <c r="K17" s="43">
        <f t="shared" si="2"/>
        <v>32.75487826300726</v>
      </c>
      <c r="L17" s="44">
        <f t="shared" si="4"/>
        <v>2759996</v>
      </c>
      <c r="M17" s="45">
        <f>L17/G17*100</f>
        <v>67.24512173699274</v>
      </c>
      <c r="N17" s="51"/>
      <c r="O17" s="52"/>
      <c r="P17" s="53"/>
      <c r="Q17" s="3"/>
    </row>
    <row r="18" spans="1:17" s="2" customFormat="1" ht="27.95" customHeight="1">
      <c r="A18" s="35">
        <v>14101</v>
      </c>
      <c r="B18" s="36" t="s">
        <v>22</v>
      </c>
      <c r="C18" s="37">
        <v>1944990</v>
      </c>
      <c r="D18" s="38"/>
      <c r="E18" s="41"/>
      <c r="F18" s="50"/>
      <c r="G18" s="41">
        <f t="shared" si="3"/>
        <v>1944990</v>
      </c>
      <c r="H18" s="42">
        <v>150919</v>
      </c>
      <c r="I18" s="42"/>
      <c r="J18" s="42">
        <f t="shared" si="1"/>
        <v>150919</v>
      </c>
      <c r="K18" s="43">
        <f t="shared" si="2"/>
        <v>7.759371513478218</v>
      </c>
      <c r="L18" s="44">
        <f t="shared" si="4"/>
        <v>1794071</v>
      </c>
      <c r="M18" s="45">
        <f t="shared" si="0"/>
        <v>92.24062848652179</v>
      </c>
      <c r="N18" s="51"/>
      <c r="O18" s="52"/>
      <c r="P18" s="53"/>
      <c r="Q18" s="3"/>
    </row>
    <row r="19" spans="1:17" s="2" customFormat="1" ht="27.95" customHeight="1">
      <c r="A19" s="35">
        <v>15101</v>
      </c>
      <c r="B19" s="36" t="s">
        <v>23</v>
      </c>
      <c r="C19" s="37">
        <v>95178</v>
      </c>
      <c r="D19" s="38"/>
      <c r="E19" s="49"/>
      <c r="F19" s="50"/>
      <c r="G19" s="41">
        <f t="shared" si="3"/>
        <v>95178</v>
      </c>
      <c r="H19" s="42">
        <v>89213</v>
      </c>
      <c r="I19" s="42"/>
      <c r="J19" s="42">
        <f t="shared" si="1"/>
        <v>89213</v>
      </c>
      <c r="K19" s="43">
        <f t="shared" si="2"/>
        <v>93.73279539389354</v>
      </c>
      <c r="L19" s="44">
        <f t="shared" si="4"/>
        <v>5965</v>
      </c>
      <c r="M19" s="45">
        <f>L19/G19*100</f>
        <v>6.2672046061064535</v>
      </c>
      <c r="N19" s="51"/>
      <c r="O19" s="52"/>
      <c r="P19" s="53"/>
      <c r="Q19" s="3"/>
    </row>
    <row r="20" spans="1:17" s="2" customFormat="1" ht="27.95" customHeight="1">
      <c r="A20" s="35">
        <v>15201</v>
      </c>
      <c r="B20" s="36" t="s">
        <v>24</v>
      </c>
      <c r="C20" s="37">
        <v>300000</v>
      </c>
      <c r="D20" s="38"/>
      <c r="E20" s="50">
        <v>62351</v>
      </c>
      <c r="F20" s="50"/>
      <c r="G20" s="41">
        <f t="shared" si="3"/>
        <v>362351</v>
      </c>
      <c r="H20" s="42">
        <v>165071</v>
      </c>
      <c r="I20" s="42">
        <v>197280</v>
      </c>
      <c r="J20" s="42">
        <f t="shared" si="1"/>
        <v>362351</v>
      </c>
      <c r="K20" s="43">
        <f t="shared" si="2"/>
        <v>100</v>
      </c>
      <c r="L20" s="44">
        <f t="shared" si="4"/>
        <v>0</v>
      </c>
      <c r="M20" s="45">
        <f>L20/G20*100</f>
        <v>0</v>
      </c>
      <c r="N20" s="51"/>
      <c r="O20" s="52"/>
      <c r="P20" s="53"/>
      <c r="Q20" s="3"/>
    </row>
    <row r="21" spans="1:17" s="2" customFormat="1" ht="27.95" customHeight="1">
      <c r="A21" s="35">
        <v>15902</v>
      </c>
      <c r="B21" s="36" t="s">
        <v>25</v>
      </c>
      <c r="C21" s="37">
        <v>152000</v>
      </c>
      <c r="D21" s="38"/>
      <c r="E21" s="49"/>
      <c r="F21" s="50"/>
      <c r="G21" s="41">
        <f t="shared" si="3"/>
        <v>152000</v>
      </c>
      <c r="H21" s="42">
        <v>122500</v>
      </c>
      <c r="I21" s="42"/>
      <c r="J21" s="42">
        <f t="shared" si="1"/>
        <v>122500</v>
      </c>
      <c r="K21" s="43">
        <v>0</v>
      </c>
      <c r="L21" s="44">
        <f t="shared" si="4"/>
        <v>29500</v>
      </c>
      <c r="M21" s="45">
        <f>L21/G21*100</f>
        <v>19.407894736842106</v>
      </c>
      <c r="N21" s="51"/>
      <c r="O21" s="52"/>
      <c r="P21" s="53"/>
      <c r="Q21" s="3"/>
    </row>
    <row r="22" spans="1:17" s="2" customFormat="1" ht="27.95" customHeight="1">
      <c r="A22" s="35">
        <v>15904</v>
      </c>
      <c r="B22" s="36" t="s">
        <v>26</v>
      </c>
      <c r="C22" s="37">
        <v>112500</v>
      </c>
      <c r="D22" s="38"/>
      <c r="E22" s="50">
        <v>7500</v>
      </c>
      <c r="F22" s="50"/>
      <c r="G22" s="41">
        <f t="shared" si="3"/>
        <v>120000</v>
      </c>
      <c r="H22" s="42">
        <v>120000</v>
      </c>
      <c r="I22" s="42"/>
      <c r="J22" s="42">
        <f t="shared" si="1"/>
        <v>120000</v>
      </c>
      <c r="K22" s="43">
        <f t="shared" si="2"/>
        <v>100</v>
      </c>
      <c r="L22" s="44">
        <f t="shared" si="4"/>
        <v>0</v>
      </c>
      <c r="M22" s="45">
        <f t="shared" si="0"/>
        <v>0</v>
      </c>
      <c r="N22" s="51"/>
      <c r="O22" s="52"/>
      <c r="P22" s="54"/>
      <c r="Q22" s="3"/>
    </row>
    <row r="23" spans="1:17" s="2" customFormat="1" ht="27.95" customHeight="1">
      <c r="A23" s="35">
        <v>15909</v>
      </c>
      <c r="B23" s="36" t="s">
        <v>27</v>
      </c>
      <c r="C23" s="37">
        <v>282000</v>
      </c>
      <c r="D23" s="38"/>
      <c r="E23" s="49"/>
      <c r="F23" s="50"/>
      <c r="G23" s="41">
        <f t="shared" si="3"/>
        <v>282000</v>
      </c>
      <c r="H23" s="42">
        <v>260561</v>
      </c>
      <c r="I23" s="42">
        <v>5922</v>
      </c>
      <c r="J23" s="42">
        <f t="shared" si="1"/>
        <v>266483</v>
      </c>
      <c r="K23" s="43">
        <f t="shared" si="2"/>
        <v>94.49751773049645</v>
      </c>
      <c r="L23" s="44">
        <f t="shared" si="4"/>
        <v>15517</v>
      </c>
      <c r="M23" s="45">
        <f t="shared" si="0"/>
        <v>5.502482269503546</v>
      </c>
      <c r="N23" s="51"/>
      <c r="O23" s="52"/>
      <c r="P23" s="53"/>
      <c r="Q23" s="3"/>
    </row>
    <row r="24" spans="1:17" s="2" customFormat="1" ht="27.95" customHeight="1">
      <c r="A24" s="35">
        <v>17105</v>
      </c>
      <c r="B24" s="36" t="s">
        <v>28</v>
      </c>
      <c r="C24" s="37">
        <v>2245174</v>
      </c>
      <c r="D24" s="38"/>
      <c r="E24" s="49"/>
      <c r="F24" s="49"/>
      <c r="G24" s="41">
        <f t="shared" si="3"/>
        <v>2245174</v>
      </c>
      <c r="H24" s="55">
        <v>0</v>
      </c>
      <c r="I24" s="42"/>
      <c r="J24" s="42">
        <f t="shared" si="1"/>
        <v>0</v>
      </c>
      <c r="K24" s="43">
        <v>0</v>
      </c>
      <c r="L24" s="44">
        <f t="shared" si="4"/>
        <v>2245174</v>
      </c>
      <c r="M24" s="45">
        <f>L24/G24*100</f>
        <v>100</v>
      </c>
      <c r="N24" s="51"/>
      <c r="O24" s="52"/>
      <c r="P24" s="53"/>
      <c r="Q24" s="3"/>
    </row>
    <row r="25" spans="1:17" s="2" customFormat="1" ht="8.25" customHeight="1">
      <c r="A25" s="38"/>
      <c r="B25" s="56"/>
      <c r="C25" s="50"/>
      <c r="D25" s="38"/>
      <c r="E25" s="49"/>
      <c r="F25" s="49"/>
      <c r="G25" s="57"/>
      <c r="H25" s="58"/>
      <c r="I25" s="59"/>
      <c r="J25" s="60"/>
      <c r="K25" s="61"/>
      <c r="L25" s="62"/>
      <c r="M25" s="63"/>
      <c r="N25" s="64"/>
      <c r="O25" s="52"/>
      <c r="P25" s="53"/>
      <c r="Q25" s="3"/>
    </row>
    <row r="26" spans="1:16" s="2" customFormat="1" ht="27.95" customHeight="1">
      <c r="A26" s="26">
        <v>2000</v>
      </c>
      <c r="B26" s="65" t="s">
        <v>29</v>
      </c>
      <c r="C26" s="28">
        <f>SUM(C27:C41)</f>
        <v>1466657</v>
      </c>
      <c r="D26" s="29">
        <f>C26/C76*100</f>
        <v>4.136730758680952</v>
      </c>
      <c r="E26" s="28">
        <f>SUM(E27:E41)</f>
        <v>25887</v>
      </c>
      <c r="F26" s="28">
        <f>SUM(F27:F41)</f>
        <v>25887</v>
      </c>
      <c r="G26" s="66">
        <f aca="true" t="shared" si="5" ref="G26:G41">C26+E26-F26</f>
        <v>1466657</v>
      </c>
      <c r="H26" s="28">
        <f>SUM(H27:H41)</f>
        <v>422929</v>
      </c>
      <c r="I26" s="28">
        <f>SUM(I27:I41)</f>
        <v>20109</v>
      </c>
      <c r="J26" s="31">
        <f>H26+I26</f>
        <v>443038</v>
      </c>
      <c r="K26" s="32">
        <f>J26/G26*100</f>
        <v>30.207335457438244</v>
      </c>
      <c r="L26" s="33">
        <f>G26-J26</f>
        <v>1023619</v>
      </c>
      <c r="M26" s="32">
        <f aca="true" t="shared" si="6" ref="M26:M41">L26/G26*100</f>
        <v>69.79266454256175</v>
      </c>
      <c r="N26" s="67" t="s">
        <v>30</v>
      </c>
      <c r="P26" s="47"/>
    </row>
    <row r="27" spans="1:14" s="2" customFormat="1" ht="27.95" customHeight="1">
      <c r="A27" s="35">
        <v>21101</v>
      </c>
      <c r="B27" s="36" t="s">
        <v>31</v>
      </c>
      <c r="C27" s="37">
        <v>248404</v>
      </c>
      <c r="D27" s="35"/>
      <c r="E27" s="68"/>
      <c r="F27" s="68">
        <v>25887</v>
      </c>
      <c r="G27" s="69">
        <f t="shared" si="5"/>
        <v>222517</v>
      </c>
      <c r="H27" s="42">
        <v>46925</v>
      </c>
      <c r="I27" s="42">
        <v>1953</v>
      </c>
      <c r="J27" s="42">
        <f>H27+I27</f>
        <v>48878</v>
      </c>
      <c r="K27" s="45">
        <f>J27/G27*100</f>
        <v>21.965962151206426</v>
      </c>
      <c r="L27" s="44">
        <f>G27-J27</f>
        <v>173639</v>
      </c>
      <c r="M27" s="45">
        <f>L27/G27*100</f>
        <v>78.03403784879357</v>
      </c>
      <c r="N27" s="70"/>
    </row>
    <row r="28" spans="1:14" s="2" customFormat="1" ht="27.95" customHeight="1">
      <c r="A28" s="35">
        <v>21102</v>
      </c>
      <c r="B28" s="36" t="s">
        <v>32</v>
      </c>
      <c r="C28" s="37">
        <v>21604</v>
      </c>
      <c r="D28" s="35"/>
      <c r="E28" s="68"/>
      <c r="F28" s="68"/>
      <c r="G28" s="41">
        <f t="shared" si="5"/>
        <v>21604</v>
      </c>
      <c r="H28" s="42">
        <v>0</v>
      </c>
      <c r="I28" s="42"/>
      <c r="J28" s="42">
        <f>H28+I28</f>
        <v>0</v>
      </c>
      <c r="K28" s="43">
        <v>0</v>
      </c>
      <c r="L28" s="44">
        <f>G28-J28</f>
        <v>21604</v>
      </c>
      <c r="M28" s="45">
        <f>L28/G28*100</f>
        <v>100</v>
      </c>
      <c r="N28" s="70"/>
    </row>
    <row r="29" spans="1:14" s="2" customFormat="1" ht="27.95" customHeight="1">
      <c r="A29" s="35">
        <v>21203</v>
      </c>
      <c r="B29" s="36" t="s">
        <v>33</v>
      </c>
      <c r="C29" s="37">
        <v>21604</v>
      </c>
      <c r="D29" s="35"/>
      <c r="E29" s="68"/>
      <c r="F29" s="68"/>
      <c r="G29" s="69">
        <f t="shared" si="5"/>
        <v>21604</v>
      </c>
      <c r="H29" s="42">
        <v>0</v>
      </c>
      <c r="I29" s="42"/>
      <c r="J29" s="42">
        <f>H29+I29</f>
        <v>0</v>
      </c>
      <c r="K29" s="45">
        <f>J29/G29*100</f>
        <v>0</v>
      </c>
      <c r="L29" s="44">
        <f aca="true" t="shared" si="7" ref="L29:L41">G29-J29</f>
        <v>21604</v>
      </c>
      <c r="M29" s="45">
        <f t="shared" si="6"/>
        <v>100</v>
      </c>
      <c r="N29" s="70"/>
    </row>
    <row r="30" spans="1:14" s="2" customFormat="1" ht="27.95" customHeight="1">
      <c r="A30" s="35">
        <v>21206</v>
      </c>
      <c r="B30" s="36" t="s">
        <v>34</v>
      </c>
      <c r="C30" s="37">
        <v>108009</v>
      </c>
      <c r="D30" s="35"/>
      <c r="E30" s="68"/>
      <c r="F30" s="68"/>
      <c r="G30" s="69">
        <f t="shared" si="5"/>
        <v>108009</v>
      </c>
      <c r="H30" s="42">
        <v>0</v>
      </c>
      <c r="I30" s="42"/>
      <c r="J30" s="42">
        <f>H30+I30</f>
        <v>0</v>
      </c>
      <c r="K30" s="45">
        <f>J30/G30*100</f>
        <v>0</v>
      </c>
      <c r="L30" s="44">
        <f t="shared" si="7"/>
        <v>108009</v>
      </c>
      <c r="M30" s="45">
        <f t="shared" si="6"/>
        <v>100</v>
      </c>
      <c r="N30" s="70"/>
    </row>
    <row r="31" spans="1:14" s="2" customFormat="1" ht="27.95" customHeight="1">
      <c r="A31" s="35">
        <v>21207</v>
      </c>
      <c r="B31" s="36" t="s">
        <v>35</v>
      </c>
      <c r="C31" s="37">
        <v>10796</v>
      </c>
      <c r="D31" s="35"/>
      <c r="E31" s="68">
        <v>20228</v>
      </c>
      <c r="F31" s="68"/>
      <c r="G31" s="69">
        <f t="shared" si="5"/>
        <v>31024</v>
      </c>
      <c r="H31" s="42">
        <v>31024</v>
      </c>
      <c r="I31" s="42">
        <v>398</v>
      </c>
      <c r="J31" s="42">
        <f aca="true" t="shared" si="8" ref="J31:J41">H31+I31</f>
        <v>31422</v>
      </c>
      <c r="K31" s="43">
        <v>0</v>
      </c>
      <c r="L31" s="44">
        <f t="shared" si="7"/>
        <v>-398</v>
      </c>
      <c r="M31" s="45">
        <f>L31/G31*100</f>
        <v>-1.2828777720474471</v>
      </c>
      <c r="N31" s="70"/>
    </row>
    <row r="32" spans="1:14" s="2" customFormat="1" ht="27.95" customHeight="1">
      <c r="A32" s="35">
        <v>21501</v>
      </c>
      <c r="B32" s="36" t="s">
        <v>36</v>
      </c>
      <c r="C32" s="37">
        <v>118804</v>
      </c>
      <c r="D32" s="35"/>
      <c r="E32" s="68"/>
      <c r="F32" s="68"/>
      <c r="G32" s="69">
        <f t="shared" si="5"/>
        <v>118804</v>
      </c>
      <c r="H32" s="42">
        <v>0</v>
      </c>
      <c r="I32" s="42"/>
      <c r="J32" s="42">
        <f t="shared" si="8"/>
        <v>0</v>
      </c>
      <c r="K32" s="43">
        <v>0</v>
      </c>
      <c r="L32" s="44">
        <f t="shared" si="7"/>
        <v>118804</v>
      </c>
      <c r="M32" s="45">
        <f>L32/G32*100</f>
        <v>100</v>
      </c>
      <c r="N32" s="70"/>
    </row>
    <row r="33" spans="1:14" s="2" customFormat="1" ht="27.95" customHeight="1">
      <c r="A33" s="35">
        <v>21601</v>
      </c>
      <c r="B33" s="36" t="s">
        <v>37</v>
      </c>
      <c r="C33" s="37">
        <v>71280</v>
      </c>
      <c r="D33" s="35"/>
      <c r="E33" s="68"/>
      <c r="F33" s="68"/>
      <c r="G33" s="69">
        <f t="shared" si="5"/>
        <v>71280</v>
      </c>
      <c r="H33" s="42">
        <v>4367</v>
      </c>
      <c r="I33" s="42">
        <v>212</v>
      </c>
      <c r="J33" s="42">
        <f>H33+I33</f>
        <v>4579</v>
      </c>
      <c r="K33" s="43">
        <f>J33/G33*100</f>
        <v>6.4239618406285075</v>
      </c>
      <c r="L33" s="44">
        <f t="shared" si="7"/>
        <v>66701</v>
      </c>
      <c r="M33" s="45">
        <f>L33/G33*100</f>
        <v>93.57603815937149</v>
      </c>
      <c r="N33" s="70"/>
    </row>
    <row r="34" spans="1:14" s="2" customFormat="1" ht="27.95" customHeight="1">
      <c r="A34" s="35">
        <v>21701</v>
      </c>
      <c r="B34" s="36" t="s">
        <v>38</v>
      </c>
      <c r="C34" s="37">
        <v>12960</v>
      </c>
      <c r="D34" s="35"/>
      <c r="E34" s="68">
        <v>5659</v>
      </c>
      <c r="F34" s="68"/>
      <c r="G34" s="69">
        <f t="shared" si="5"/>
        <v>18619</v>
      </c>
      <c r="H34" s="42">
        <v>18119</v>
      </c>
      <c r="I34" s="42">
        <v>500</v>
      </c>
      <c r="J34" s="42">
        <f t="shared" si="8"/>
        <v>18619</v>
      </c>
      <c r="K34" s="45">
        <f aca="true" t="shared" si="9" ref="K34:K41">J34/G34*100</f>
        <v>100</v>
      </c>
      <c r="L34" s="44">
        <f t="shared" si="7"/>
        <v>0</v>
      </c>
      <c r="M34" s="45">
        <f t="shared" si="6"/>
        <v>0</v>
      </c>
      <c r="N34" s="70"/>
    </row>
    <row r="35" spans="1:14" s="2" customFormat="1" ht="27.95" customHeight="1">
      <c r="A35" s="35">
        <v>22101</v>
      </c>
      <c r="B35" s="36" t="s">
        <v>39</v>
      </c>
      <c r="C35" s="37">
        <v>162000</v>
      </c>
      <c r="D35" s="35"/>
      <c r="E35" s="68"/>
      <c r="F35" s="68"/>
      <c r="G35" s="69">
        <f t="shared" si="5"/>
        <v>162000</v>
      </c>
      <c r="H35" s="42">
        <v>72953</v>
      </c>
      <c r="I35" s="42">
        <v>3275</v>
      </c>
      <c r="J35" s="42">
        <f>H35+I35</f>
        <v>76228</v>
      </c>
      <c r="K35" s="45">
        <f t="shared" si="9"/>
        <v>47.05432098765432</v>
      </c>
      <c r="L35" s="44">
        <f t="shared" si="7"/>
        <v>85772</v>
      </c>
      <c r="M35" s="45">
        <f t="shared" si="6"/>
        <v>52.94567901234568</v>
      </c>
      <c r="N35" s="70"/>
    </row>
    <row r="36" spans="1:14" s="2" customFormat="1" ht="27.95" customHeight="1">
      <c r="A36" s="35">
        <v>24600</v>
      </c>
      <c r="B36" s="36" t="s">
        <v>40</v>
      </c>
      <c r="C36" s="37">
        <v>43196</v>
      </c>
      <c r="D36" s="35"/>
      <c r="E36" s="68"/>
      <c r="F36" s="68"/>
      <c r="G36" s="69">
        <f t="shared" si="5"/>
        <v>43196</v>
      </c>
      <c r="H36" s="42">
        <v>1279</v>
      </c>
      <c r="I36" s="42">
        <v>164</v>
      </c>
      <c r="J36" s="42">
        <f t="shared" si="8"/>
        <v>1443</v>
      </c>
      <c r="K36" s="45">
        <f t="shared" si="9"/>
        <v>3.340587091397352</v>
      </c>
      <c r="L36" s="44">
        <f t="shared" si="7"/>
        <v>41753</v>
      </c>
      <c r="M36" s="45">
        <f t="shared" si="6"/>
        <v>96.65941290860265</v>
      </c>
      <c r="N36" s="70"/>
    </row>
    <row r="37" spans="1:14" s="2" customFormat="1" ht="27.95" customHeight="1">
      <c r="A37" s="35">
        <v>25300</v>
      </c>
      <c r="B37" s="36" t="s">
        <v>41</v>
      </c>
      <c r="C37" s="37">
        <v>75596</v>
      </c>
      <c r="D37" s="35"/>
      <c r="E37" s="68"/>
      <c r="F37" s="68"/>
      <c r="G37" s="69">
        <f t="shared" si="5"/>
        <v>75596</v>
      </c>
      <c r="H37" s="42">
        <v>16371</v>
      </c>
      <c r="I37" s="42">
        <v>330</v>
      </c>
      <c r="J37" s="42">
        <f t="shared" si="8"/>
        <v>16701</v>
      </c>
      <c r="K37" s="45">
        <f t="shared" si="9"/>
        <v>22.092438753373195</v>
      </c>
      <c r="L37" s="44">
        <f>G37-J37</f>
        <v>58895</v>
      </c>
      <c r="M37" s="45">
        <f t="shared" si="6"/>
        <v>77.90756124662681</v>
      </c>
      <c r="N37" s="70"/>
    </row>
    <row r="38" spans="1:14" s="2" customFormat="1" ht="27.95" customHeight="1">
      <c r="A38" s="35">
        <v>26100</v>
      </c>
      <c r="B38" s="36" t="s">
        <v>42</v>
      </c>
      <c r="C38" s="37">
        <v>453600</v>
      </c>
      <c r="D38" s="35"/>
      <c r="E38" s="68"/>
      <c r="F38" s="68"/>
      <c r="G38" s="69">
        <f t="shared" si="5"/>
        <v>453600</v>
      </c>
      <c r="H38" s="42">
        <v>227714</v>
      </c>
      <c r="I38" s="42">
        <v>13277</v>
      </c>
      <c r="J38" s="42">
        <f t="shared" si="8"/>
        <v>240991</v>
      </c>
      <c r="K38" s="45">
        <f t="shared" si="9"/>
        <v>53.128527336860664</v>
      </c>
      <c r="L38" s="44">
        <f>G38-J38</f>
        <v>212609</v>
      </c>
      <c r="M38" s="45">
        <f t="shared" si="6"/>
        <v>46.87147266313933</v>
      </c>
      <c r="N38" s="70"/>
    </row>
    <row r="39" spans="1:14" s="2" customFormat="1" ht="27.95" customHeight="1">
      <c r="A39" s="35">
        <v>27100</v>
      </c>
      <c r="B39" s="36" t="s">
        <v>43</v>
      </c>
      <c r="C39" s="37">
        <v>75596</v>
      </c>
      <c r="D39" s="35"/>
      <c r="E39" s="68"/>
      <c r="F39" s="68"/>
      <c r="G39" s="69">
        <f t="shared" si="5"/>
        <v>75596</v>
      </c>
      <c r="H39" s="42">
        <v>0</v>
      </c>
      <c r="I39" s="42"/>
      <c r="J39" s="42">
        <f t="shared" si="8"/>
        <v>0</v>
      </c>
      <c r="K39" s="45">
        <f t="shared" si="9"/>
        <v>0</v>
      </c>
      <c r="L39" s="44">
        <f t="shared" si="7"/>
        <v>75596</v>
      </c>
      <c r="M39" s="45">
        <f t="shared" si="6"/>
        <v>100</v>
      </c>
      <c r="N39" s="70"/>
    </row>
    <row r="40" spans="1:14" s="2" customFormat="1" ht="27.95" customHeight="1">
      <c r="A40" s="35">
        <v>29100</v>
      </c>
      <c r="B40" s="36" t="s">
        <v>44</v>
      </c>
      <c r="C40" s="37">
        <v>21604</v>
      </c>
      <c r="D40" s="35"/>
      <c r="E40" s="68"/>
      <c r="F40" s="68"/>
      <c r="G40" s="69">
        <f t="shared" si="5"/>
        <v>21604</v>
      </c>
      <c r="H40" s="42">
        <v>2657</v>
      </c>
      <c r="I40" s="42"/>
      <c r="J40" s="42">
        <f t="shared" si="8"/>
        <v>2657</v>
      </c>
      <c r="K40" s="45">
        <f t="shared" si="9"/>
        <v>12.298648398444731</v>
      </c>
      <c r="L40" s="44">
        <f t="shared" si="7"/>
        <v>18947</v>
      </c>
      <c r="M40" s="45">
        <f t="shared" si="6"/>
        <v>87.70135160155526</v>
      </c>
      <c r="N40" s="70"/>
    </row>
    <row r="41" spans="1:14" s="2" customFormat="1" ht="27.95" customHeight="1">
      <c r="A41" s="35">
        <v>29401</v>
      </c>
      <c r="B41" s="36" t="s">
        <v>45</v>
      </c>
      <c r="C41" s="37">
        <v>21604</v>
      </c>
      <c r="D41" s="35"/>
      <c r="E41" s="68"/>
      <c r="F41" s="68"/>
      <c r="G41" s="69">
        <f t="shared" si="5"/>
        <v>21604</v>
      </c>
      <c r="H41" s="42">
        <v>1520</v>
      </c>
      <c r="I41" s="42"/>
      <c r="J41" s="42">
        <f t="shared" si="8"/>
        <v>1520</v>
      </c>
      <c r="K41" s="45">
        <f t="shared" si="9"/>
        <v>7.035734123310498</v>
      </c>
      <c r="L41" s="44">
        <f t="shared" si="7"/>
        <v>20084</v>
      </c>
      <c r="M41" s="45">
        <f t="shared" si="6"/>
        <v>92.9642658766895</v>
      </c>
      <c r="N41" s="70"/>
    </row>
    <row r="42" spans="1:14" s="2" customFormat="1" ht="9.75" customHeight="1">
      <c r="A42" s="38"/>
      <c r="B42" s="56"/>
      <c r="C42" s="50"/>
      <c r="D42" s="38"/>
      <c r="E42" s="50"/>
      <c r="F42" s="50"/>
      <c r="G42" s="49"/>
      <c r="H42" s="58"/>
      <c r="I42" s="59"/>
      <c r="J42" s="71"/>
      <c r="K42" s="38"/>
      <c r="L42" s="71"/>
      <c r="M42" s="72"/>
      <c r="N42" s="49"/>
    </row>
    <row r="43" spans="1:16" s="2" customFormat="1" ht="27.95" customHeight="1">
      <c r="A43" s="26">
        <v>3000</v>
      </c>
      <c r="B43" s="65" t="s">
        <v>46</v>
      </c>
      <c r="C43" s="28">
        <f>SUM(C44:C69)</f>
        <v>4610295</v>
      </c>
      <c r="D43" s="29">
        <f>C43/C76*100</f>
        <v>13.003414658705475</v>
      </c>
      <c r="E43" s="28">
        <f>SUM(E44:E67)</f>
        <v>413731</v>
      </c>
      <c r="F43" s="28">
        <f>SUM(F44:F67)</f>
        <v>413731</v>
      </c>
      <c r="G43" s="66">
        <f>C43+E43-F43</f>
        <v>4610295</v>
      </c>
      <c r="H43" s="28">
        <f>SUM(H44:H69)</f>
        <v>1522133</v>
      </c>
      <c r="I43" s="28">
        <f>SUM(I44:I69)</f>
        <v>51817</v>
      </c>
      <c r="J43" s="31">
        <f>H43+I43</f>
        <v>1573950</v>
      </c>
      <c r="K43" s="32">
        <f aca="true" t="shared" si="10" ref="K43:K66">J43/G43*100</f>
        <v>34.13989777226837</v>
      </c>
      <c r="L43" s="33">
        <f>G43-J43</f>
        <v>3036345</v>
      </c>
      <c r="M43" s="32">
        <f>L43/G43*100</f>
        <v>65.86010222773163</v>
      </c>
      <c r="N43" s="73" t="s">
        <v>47</v>
      </c>
      <c r="P43" s="47"/>
    </row>
    <row r="44" spans="1:14" s="2" customFormat="1" ht="27.95" customHeight="1">
      <c r="A44" s="35">
        <v>31101</v>
      </c>
      <c r="B44" s="36" t="s">
        <v>48</v>
      </c>
      <c r="C44" s="37">
        <v>540000</v>
      </c>
      <c r="D44" s="38"/>
      <c r="E44" s="50"/>
      <c r="F44" s="50"/>
      <c r="G44" s="74">
        <f aca="true" t="shared" si="11" ref="G44:G69">C44+E44-F44</f>
        <v>540000</v>
      </c>
      <c r="H44" s="75">
        <v>498408</v>
      </c>
      <c r="I44" s="75">
        <v>22845</v>
      </c>
      <c r="J44" s="75">
        <f aca="true" t="shared" si="12" ref="J44:J69">H44+I44</f>
        <v>521253</v>
      </c>
      <c r="K44" s="63">
        <f t="shared" si="10"/>
        <v>96.52833333333334</v>
      </c>
      <c r="L44" s="62">
        <f aca="true" t="shared" si="13" ref="L44:L69">G44-J44</f>
        <v>18747</v>
      </c>
      <c r="M44" s="63">
        <f aca="true" t="shared" si="14" ref="M44:M66">L44/G44*100</f>
        <v>3.4716666666666667</v>
      </c>
      <c r="N44" s="76"/>
    </row>
    <row r="45" spans="1:14" s="2" customFormat="1" ht="27.95" customHeight="1">
      <c r="A45" s="35">
        <v>31301</v>
      </c>
      <c r="B45" s="36" t="s">
        <v>49</v>
      </c>
      <c r="C45" s="37">
        <v>54004</v>
      </c>
      <c r="D45" s="38"/>
      <c r="E45" s="50"/>
      <c r="F45" s="50"/>
      <c r="G45" s="74">
        <f t="shared" si="11"/>
        <v>54004</v>
      </c>
      <c r="H45" s="57">
        <v>28806</v>
      </c>
      <c r="I45" s="57"/>
      <c r="J45" s="75">
        <f t="shared" si="12"/>
        <v>28806</v>
      </c>
      <c r="K45" s="63">
        <f t="shared" si="10"/>
        <v>53.340493296792836</v>
      </c>
      <c r="L45" s="62">
        <f t="shared" si="13"/>
        <v>25198</v>
      </c>
      <c r="M45" s="63">
        <f t="shared" si="14"/>
        <v>46.65950670320717</v>
      </c>
      <c r="N45" s="76"/>
    </row>
    <row r="46" spans="1:14" s="2" customFormat="1" ht="27.95" customHeight="1">
      <c r="A46" s="35">
        <v>31400</v>
      </c>
      <c r="B46" s="36" t="s">
        <v>50</v>
      </c>
      <c r="C46" s="37">
        <v>216004</v>
      </c>
      <c r="D46" s="38"/>
      <c r="E46" s="50"/>
      <c r="F46" s="50"/>
      <c r="G46" s="74">
        <f t="shared" si="11"/>
        <v>216004</v>
      </c>
      <c r="H46" s="57">
        <v>2779</v>
      </c>
      <c r="I46" s="57"/>
      <c r="J46" s="75">
        <f t="shared" si="12"/>
        <v>2779</v>
      </c>
      <c r="K46" s="63">
        <f t="shared" si="10"/>
        <v>1.2865502490694616</v>
      </c>
      <c r="L46" s="62">
        <f t="shared" si="13"/>
        <v>213225</v>
      </c>
      <c r="M46" s="63">
        <f t="shared" si="14"/>
        <v>98.71344975093054</v>
      </c>
      <c r="N46" s="76"/>
    </row>
    <row r="47" spans="1:14" s="2" customFormat="1" ht="27.95" customHeight="1">
      <c r="A47" s="35">
        <v>31500</v>
      </c>
      <c r="B47" s="36" t="s">
        <v>51</v>
      </c>
      <c r="C47" s="37">
        <v>30000</v>
      </c>
      <c r="D47" s="38"/>
      <c r="E47" s="50"/>
      <c r="F47" s="50"/>
      <c r="G47" s="74">
        <f t="shared" si="11"/>
        <v>30000</v>
      </c>
      <c r="H47" s="57">
        <v>22924</v>
      </c>
      <c r="I47" s="57">
        <v>1941</v>
      </c>
      <c r="J47" s="75">
        <f t="shared" si="12"/>
        <v>24865</v>
      </c>
      <c r="K47" s="63">
        <f t="shared" si="10"/>
        <v>82.88333333333333</v>
      </c>
      <c r="L47" s="62">
        <f t="shared" si="13"/>
        <v>5135</v>
      </c>
      <c r="M47" s="63">
        <f t="shared" si="14"/>
        <v>17.116666666666667</v>
      </c>
      <c r="N47" s="76"/>
    </row>
    <row r="48" spans="1:14" s="2" customFormat="1" ht="27.95" customHeight="1">
      <c r="A48" s="35">
        <v>31801</v>
      </c>
      <c r="B48" s="36" t="s">
        <v>52</v>
      </c>
      <c r="C48" s="37">
        <v>5404</v>
      </c>
      <c r="D48" s="38"/>
      <c r="E48" s="50"/>
      <c r="F48" s="50"/>
      <c r="G48" s="74">
        <f t="shared" si="11"/>
        <v>5404</v>
      </c>
      <c r="H48" s="57">
        <v>462</v>
      </c>
      <c r="I48" s="57"/>
      <c r="J48" s="75">
        <f>H48+I48</f>
        <v>462</v>
      </c>
      <c r="K48" s="63">
        <f t="shared" si="10"/>
        <v>8.549222797927461</v>
      </c>
      <c r="L48" s="62">
        <f t="shared" si="13"/>
        <v>4942</v>
      </c>
      <c r="M48" s="63">
        <f t="shared" si="14"/>
        <v>91.45077720207254</v>
      </c>
      <c r="N48" s="76"/>
    </row>
    <row r="49" spans="1:14" s="2" customFormat="1" ht="27.95" customHeight="1">
      <c r="A49" s="35">
        <v>32301</v>
      </c>
      <c r="B49" s="77" t="s">
        <v>53</v>
      </c>
      <c r="C49" s="37">
        <v>151204</v>
      </c>
      <c r="D49" s="38"/>
      <c r="E49" s="50"/>
      <c r="F49" s="50"/>
      <c r="G49" s="74">
        <f t="shared" si="11"/>
        <v>151204</v>
      </c>
      <c r="H49" s="57">
        <v>22395</v>
      </c>
      <c r="I49" s="57"/>
      <c r="J49" s="75">
        <f>H49+I49</f>
        <v>22395</v>
      </c>
      <c r="K49" s="63">
        <f t="shared" si="10"/>
        <v>14.81111610803947</v>
      </c>
      <c r="L49" s="62">
        <f t="shared" si="13"/>
        <v>128809</v>
      </c>
      <c r="M49" s="63">
        <f t="shared" si="14"/>
        <v>85.18888389196053</v>
      </c>
      <c r="N49" s="76"/>
    </row>
    <row r="50" spans="1:14" s="2" customFormat="1" ht="27.95" customHeight="1">
      <c r="A50" s="35">
        <v>33100</v>
      </c>
      <c r="B50" s="36" t="s">
        <v>54</v>
      </c>
      <c r="C50" s="37">
        <v>1000000</v>
      </c>
      <c r="D50" s="38"/>
      <c r="E50" s="50"/>
      <c r="F50" s="50">
        <v>413731</v>
      </c>
      <c r="G50" s="74">
        <f t="shared" si="11"/>
        <v>586269</v>
      </c>
      <c r="H50" s="57">
        <v>182457</v>
      </c>
      <c r="I50" s="57"/>
      <c r="J50" s="75">
        <f>H50+I50</f>
        <v>182457</v>
      </c>
      <c r="K50" s="63">
        <f t="shared" si="10"/>
        <v>31.121720575367277</v>
      </c>
      <c r="L50" s="62">
        <f t="shared" si="13"/>
        <v>403812</v>
      </c>
      <c r="M50" s="63">
        <f t="shared" si="14"/>
        <v>68.87827942463272</v>
      </c>
      <c r="N50" s="76"/>
    </row>
    <row r="51" spans="1:14" s="2" customFormat="1" ht="27.95" customHeight="1">
      <c r="A51" s="35">
        <v>33400</v>
      </c>
      <c r="B51" s="36" t="s">
        <v>55</v>
      </c>
      <c r="C51" s="37">
        <v>107996</v>
      </c>
      <c r="D51" s="38"/>
      <c r="E51" s="50"/>
      <c r="F51" s="50"/>
      <c r="G51" s="74">
        <f t="shared" si="11"/>
        <v>107996</v>
      </c>
      <c r="H51" s="57">
        <v>0</v>
      </c>
      <c r="I51" s="57"/>
      <c r="J51" s="75">
        <f t="shared" si="12"/>
        <v>0</v>
      </c>
      <c r="K51" s="63">
        <f t="shared" si="10"/>
        <v>0</v>
      </c>
      <c r="L51" s="62">
        <f t="shared" si="13"/>
        <v>107996</v>
      </c>
      <c r="M51" s="63">
        <f t="shared" si="14"/>
        <v>100</v>
      </c>
      <c r="N51" s="76"/>
    </row>
    <row r="52" spans="1:14" s="2" customFormat="1" ht="27.95" customHeight="1">
      <c r="A52" s="35">
        <v>33801</v>
      </c>
      <c r="B52" s="36" t="s">
        <v>56</v>
      </c>
      <c r="C52" s="37">
        <v>107996</v>
      </c>
      <c r="D52" s="38"/>
      <c r="E52" s="50"/>
      <c r="F52" s="50"/>
      <c r="G52" s="74">
        <f t="shared" si="11"/>
        <v>107996</v>
      </c>
      <c r="H52" s="57">
        <v>0</v>
      </c>
      <c r="I52" s="57"/>
      <c r="J52" s="75">
        <f t="shared" si="12"/>
        <v>0</v>
      </c>
      <c r="K52" s="63">
        <f t="shared" si="10"/>
        <v>0</v>
      </c>
      <c r="L52" s="62">
        <f t="shared" si="13"/>
        <v>107996</v>
      </c>
      <c r="M52" s="63">
        <f t="shared" si="14"/>
        <v>100</v>
      </c>
      <c r="N52" s="76"/>
    </row>
    <row r="53" spans="1:14" s="2" customFormat="1" ht="27.95" customHeight="1">
      <c r="A53" s="35">
        <v>33906</v>
      </c>
      <c r="B53" s="36" t="s">
        <v>57</v>
      </c>
      <c r="C53" s="37">
        <v>107996</v>
      </c>
      <c r="D53" s="38"/>
      <c r="E53" s="50"/>
      <c r="F53" s="50"/>
      <c r="G53" s="74">
        <f t="shared" si="11"/>
        <v>107996</v>
      </c>
      <c r="H53" s="57">
        <v>1300</v>
      </c>
      <c r="I53" s="57"/>
      <c r="J53" s="75">
        <f t="shared" si="12"/>
        <v>1300</v>
      </c>
      <c r="K53" s="63">
        <f t="shared" si="10"/>
        <v>1.2037482869735916</v>
      </c>
      <c r="L53" s="62">
        <f t="shared" si="13"/>
        <v>106696</v>
      </c>
      <c r="M53" s="63">
        <f t="shared" si="14"/>
        <v>98.79625171302641</v>
      </c>
      <c r="N53" s="76"/>
    </row>
    <row r="54" spans="1:14" s="2" customFormat="1" ht="27.95" customHeight="1">
      <c r="A54" s="35">
        <v>34301</v>
      </c>
      <c r="B54" s="36" t="s">
        <v>58</v>
      </c>
      <c r="C54" s="37">
        <v>30000</v>
      </c>
      <c r="D54" s="38"/>
      <c r="E54" s="50"/>
      <c r="F54" s="50"/>
      <c r="G54" s="74">
        <f t="shared" si="11"/>
        <v>30000</v>
      </c>
      <c r="H54" s="57">
        <v>2461</v>
      </c>
      <c r="I54" s="57">
        <v>193</v>
      </c>
      <c r="J54" s="75">
        <f t="shared" si="12"/>
        <v>2654</v>
      </c>
      <c r="K54" s="63">
        <f t="shared" si="10"/>
        <v>8.846666666666666</v>
      </c>
      <c r="L54" s="62">
        <f t="shared" si="13"/>
        <v>27346</v>
      </c>
      <c r="M54" s="63">
        <f t="shared" si="14"/>
        <v>91.15333333333334</v>
      </c>
      <c r="N54" s="76"/>
    </row>
    <row r="55" spans="1:14" s="2" customFormat="1" ht="27.95" customHeight="1">
      <c r="A55" s="35">
        <v>34400</v>
      </c>
      <c r="B55" s="36" t="s">
        <v>59</v>
      </c>
      <c r="C55" s="37">
        <v>15000</v>
      </c>
      <c r="D55" s="38"/>
      <c r="E55" s="50"/>
      <c r="F55" s="50"/>
      <c r="G55" s="74">
        <f t="shared" si="11"/>
        <v>15000</v>
      </c>
      <c r="H55" s="57">
        <v>9101</v>
      </c>
      <c r="I55" s="57"/>
      <c r="J55" s="75">
        <f t="shared" si="12"/>
        <v>9101</v>
      </c>
      <c r="K55" s="63">
        <f t="shared" si="10"/>
        <v>60.67333333333333</v>
      </c>
      <c r="L55" s="62">
        <f t="shared" si="13"/>
        <v>5899</v>
      </c>
      <c r="M55" s="63">
        <f t="shared" si="14"/>
        <v>39.32666666666667</v>
      </c>
      <c r="N55" s="76"/>
    </row>
    <row r="56" spans="1:14" s="2" customFormat="1" ht="27.95" customHeight="1">
      <c r="A56" s="35">
        <v>34500</v>
      </c>
      <c r="B56" s="36" t="s">
        <v>60</v>
      </c>
      <c r="C56" s="37">
        <v>156596</v>
      </c>
      <c r="D56" s="38"/>
      <c r="E56" s="50"/>
      <c r="F56" s="50"/>
      <c r="G56" s="74">
        <f t="shared" si="11"/>
        <v>156596</v>
      </c>
      <c r="H56" s="57">
        <v>0</v>
      </c>
      <c r="I56" s="57"/>
      <c r="J56" s="75">
        <f t="shared" si="12"/>
        <v>0</v>
      </c>
      <c r="K56" s="63">
        <f t="shared" si="10"/>
        <v>0</v>
      </c>
      <c r="L56" s="62">
        <f t="shared" si="13"/>
        <v>156596</v>
      </c>
      <c r="M56" s="63">
        <f t="shared" si="14"/>
        <v>100</v>
      </c>
      <c r="N56" s="76"/>
    </row>
    <row r="57" spans="1:14" s="2" customFormat="1" ht="27.95" customHeight="1">
      <c r="A57" s="35">
        <v>34901</v>
      </c>
      <c r="B57" s="36" t="s">
        <v>61</v>
      </c>
      <c r="C57" s="37">
        <v>36000</v>
      </c>
      <c r="D57" s="38"/>
      <c r="E57" s="50"/>
      <c r="F57" s="50"/>
      <c r="G57" s="74">
        <f t="shared" si="11"/>
        <v>36000</v>
      </c>
      <c r="H57" s="57">
        <v>18374</v>
      </c>
      <c r="I57" s="57">
        <v>567</v>
      </c>
      <c r="J57" s="75">
        <f t="shared" si="12"/>
        <v>18941</v>
      </c>
      <c r="K57" s="63">
        <f t="shared" si="10"/>
        <v>52.613888888888894</v>
      </c>
      <c r="L57" s="62">
        <f t="shared" si="13"/>
        <v>17059</v>
      </c>
      <c r="M57" s="63">
        <f t="shared" si="14"/>
        <v>47.38611111111111</v>
      </c>
      <c r="N57" s="76"/>
    </row>
    <row r="58" spans="1:14" s="2" customFormat="1" ht="27.95" customHeight="1">
      <c r="A58" s="35">
        <v>35101</v>
      </c>
      <c r="B58" s="36" t="s">
        <v>62</v>
      </c>
      <c r="C58" s="37">
        <v>324000</v>
      </c>
      <c r="D58" s="38"/>
      <c r="E58" s="50"/>
      <c r="F58" s="50"/>
      <c r="G58" s="74">
        <f t="shared" si="11"/>
        <v>324000</v>
      </c>
      <c r="H58" s="57">
        <v>18823</v>
      </c>
      <c r="I58" s="57"/>
      <c r="J58" s="75">
        <f t="shared" si="12"/>
        <v>18823</v>
      </c>
      <c r="K58" s="63">
        <f t="shared" si="10"/>
        <v>5.809567901234567</v>
      </c>
      <c r="L58" s="62">
        <f t="shared" si="13"/>
        <v>305177</v>
      </c>
      <c r="M58" s="63">
        <f t="shared" si="14"/>
        <v>94.19043209876543</v>
      </c>
      <c r="N58" s="76"/>
    </row>
    <row r="59" spans="1:14" s="2" customFormat="1" ht="27.95" customHeight="1">
      <c r="A59" s="35">
        <v>35200</v>
      </c>
      <c r="B59" s="36" t="s">
        <v>63</v>
      </c>
      <c r="C59" s="37">
        <v>107996</v>
      </c>
      <c r="D59" s="38"/>
      <c r="E59" s="50"/>
      <c r="F59" s="50"/>
      <c r="G59" s="74">
        <f t="shared" si="11"/>
        <v>107996</v>
      </c>
      <c r="H59" s="57">
        <v>16717</v>
      </c>
      <c r="I59" s="57">
        <v>435</v>
      </c>
      <c r="J59" s="75">
        <f>H59+I59</f>
        <v>17152</v>
      </c>
      <c r="K59" s="61">
        <f>J59/G59*100</f>
        <v>15.882069706285417</v>
      </c>
      <c r="L59" s="62">
        <f t="shared" si="13"/>
        <v>90844</v>
      </c>
      <c r="M59" s="63">
        <f t="shared" si="14"/>
        <v>84.11793029371458</v>
      </c>
      <c r="N59" s="76"/>
    </row>
    <row r="60" spans="1:14" s="2" customFormat="1" ht="27.95" customHeight="1">
      <c r="A60" s="35">
        <v>35301</v>
      </c>
      <c r="B60" s="36" t="s">
        <v>64</v>
      </c>
      <c r="C60" s="37">
        <v>64800</v>
      </c>
      <c r="D60" s="38"/>
      <c r="E60" s="50"/>
      <c r="F60" s="50"/>
      <c r="G60" s="74">
        <f t="shared" si="11"/>
        <v>64800</v>
      </c>
      <c r="H60" s="57">
        <v>6400</v>
      </c>
      <c r="I60" s="57">
        <v>580</v>
      </c>
      <c r="J60" s="75">
        <f t="shared" si="12"/>
        <v>6980</v>
      </c>
      <c r="K60" s="63">
        <f t="shared" si="10"/>
        <v>10.771604938271604</v>
      </c>
      <c r="L60" s="62">
        <f t="shared" si="13"/>
        <v>57820</v>
      </c>
      <c r="M60" s="63">
        <f t="shared" si="14"/>
        <v>89.22839506172839</v>
      </c>
      <c r="N60" s="76"/>
    </row>
    <row r="61" spans="1:14" s="2" customFormat="1" ht="27.95" customHeight="1">
      <c r="A61" s="35">
        <v>35501</v>
      </c>
      <c r="B61" s="36" t="s">
        <v>65</v>
      </c>
      <c r="C61" s="37">
        <v>150000</v>
      </c>
      <c r="D61" s="38"/>
      <c r="E61" s="50"/>
      <c r="F61" s="50"/>
      <c r="G61" s="74">
        <f t="shared" si="11"/>
        <v>150000</v>
      </c>
      <c r="H61" s="57">
        <v>60477</v>
      </c>
      <c r="I61" s="57"/>
      <c r="J61" s="75">
        <f t="shared" si="12"/>
        <v>60477</v>
      </c>
      <c r="K61" s="63">
        <f t="shared" si="10"/>
        <v>40.318</v>
      </c>
      <c r="L61" s="62">
        <f t="shared" si="13"/>
        <v>89523</v>
      </c>
      <c r="M61" s="63">
        <f t="shared" si="14"/>
        <v>59.682</v>
      </c>
      <c r="N61" s="76"/>
    </row>
    <row r="62" spans="1:14" s="2" customFormat="1" ht="27.95" customHeight="1">
      <c r="A62" s="35">
        <v>35801</v>
      </c>
      <c r="B62" s="36" t="s">
        <v>66</v>
      </c>
      <c r="C62" s="37">
        <v>75596</v>
      </c>
      <c r="D62" s="38"/>
      <c r="E62" s="50"/>
      <c r="F62" s="50"/>
      <c r="G62" s="74">
        <f t="shared" si="11"/>
        <v>75596</v>
      </c>
      <c r="H62" s="57">
        <v>863</v>
      </c>
      <c r="I62" s="57">
        <v>102</v>
      </c>
      <c r="J62" s="75">
        <f>H62+I62</f>
        <v>965</v>
      </c>
      <c r="K62" s="63">
        <f t="shared" si="10"/>
        <v>1.276522567331605</v>
      </c>
      <c r="L62" s="62">
        <f t="shared" si="13"/>
        <v>74631</v>
      </c>
      <c r="M62" s="63">
        <f t="shared" si="14"/>
        <v>98.72347743266839</v>
      </c>
      <c r="N62" s="76"/>
    </row>
    <row r="63" spans="1:14" s="2" customFormat="1" ht="27.95" customHeight="1">
      <c r="A63" s="35">
        <v>36101</v>
      </c>
      <c r="B63" s="77" t="s">
        <v>67</v>
      </c>
      <c r="C63" s="37">
        <v>30000</v>
      </c>
      <c r="D63" s="38"/>
      <c r="E63" s="50"/>
      <c r="F63" s="50"/>
      <c r="G63" s="74">
        <f t="shared" si="11"/>
        <v>30000</v>
      </c>
      <c r="H63" s="57">
        <v>0</v>
      </c>
      <c r="I63" s="57"/>
      <c r="J63" s="75">
        <f t="shared" si="12"/>
        <v>0</v>
      </c>
      <c r="K63" s="63">
        <f t="shared" si="10"/>
        <v>0</v>
      </c>
      <c r="L63" s="62">
        <f t="shared" si="13"/>
        <v>30000</v>
      </c>
      <c r="M63" s="63">
        <f t="shared" si="14"/>
        <v>100</v>
      </c>
      <c r="N63" s="76"/>
    </row>
    <row r="64" spans="1:14" s="2" customFormat="1" ht="27.95" customHeight="1">
      <c r="A64" s="35">
        <v>37200</v>
      </c>
      <c r="B64" s="36" t="s">
        <v>68</v>
      </c>
      <c r="C64" s="37">
        <v>216004</v>
      </c>
      <c r="D64" s="38"/>
      <c r="E64" s="50"/>
      <c r="F64" s="50"/>
      <c r="G64" s="74">
        <f t="shared" si="11"/>
        <v>216004</v>
      </c>
      <c r="H64" s="78">
        <v>13408</v>
      </c>
      <c r="I64" s="78">
        <v>1360</v>
      </c>
      <c r="J64" s="75">
        <f t="shared" si="12"/>
        <v>14768</v>
      </c>
      <c r="K64" s="63">
        <f t="shared" si="10"/>
        <v>6.836910427584675</v>
      </c>
      <c r="L64" s="62">
        <f t="shared" si="13"/>
        <v>201236</v>
      </c>
      <c r="M64" s="63">
        <f t="shared" si="14"/>
        <v>93.16308957241533</v>
      </c>
      <c r="N64" s="76"/>
    </row>
    <row r="65" spans="1:14" ht="27.95" customHeight="1">
      <c r="A65" s="35">
        <v>37500</v>
      </c>
      <c r="B65" s="36" t="s">
        <v>69</v>
      </c>
      <c r="C65" s="37">
        <v>216004</v>
      </c>
      <c r="D65" s="38"/>
      <c r="E65" s="50"/>
      <c r="F65" s="50"/>
      <c r="G65" s="74">
        <f t="shared" si="11"/>
        <v>216004</v>
      </c>
      <c r="H65" s="79">
        <v>131984</v>
      </c>
      <c r="I65" s="79">
        <v>22357</v>
      </c>
      <c r="J65" s="75">
        <f t="shared" si="12"/>
        <v>154341</v>
      </c>
      <c r="K65" s="63">
        <f t="shared" si="10"/>
        <v>71.45284346586175</v>
      </c>
      <c r="L65" s="62">
        <f t="shared" si="13"/>
        <v>61663</v>
      </c>
      <c r="M65" s="63">
        <f t="shared" si="14"/>
        <v>28.547156534138256</v>
      </c>
      <c r="N65" s="76"/>
    </row>
    <row r="66" spans="1:14" ht="27.95" customHeight="1">
      <c r="A66" s="35">
        <v>38201</v>
      </c>
      <c r="B66" s="36" t="s">
        <v>70</v>
      </c>
      <c r="C66" s="37">
        <v>216004</v>
      </c>
      <c r="D66" s="38"/>
      <c r="E66" s="50"/>
      <c r="F66" s="50"/>
      <c r="G66" s="74">
        <f t="shared" si="11"/>
        <v>216004</v>
      </c>
      <c r="H66" s="57">
        <v>10711</v>
      </c>
      <c r="I66" s="57">
        <v>989</v>
      </c>
      <c r="J66" s="75">
        <f t="shared" si="12"/>
        <v>11700</v>
      </c>
      <c r="K66" s="63">
        <f t="shared" si="10"/>
        <v>5.416566359882225</v>
      </c>
      <c r="L66" s="62">
        <f t="shared" si="13"/>
        <v>204304</v>
      </c>
      <c r="M66" s="63">
        <f t="shared" si="14"/>
        <v>94.58343364011778</v>
      </c>
      <c r="N66" s="76"/>
    </row>
    <row r="67" spans="1:14" ht="35.1" customHeight="1">
      <c r="A67" s="35">
        <v>39201</v>
      </c>
      <c r="B67" s="80" t="s">
        <v>71</v>
      </c>
      <c r="C67" s="37">
        <v>60000</v>
      </c>
      <c r="D67" s="38"/>
      <c r="E67" s="50">
        <v>413731</v>
      </c>
      <c r="F67" s="50"/>
      <c r="G67" s="74">
        <f t="shared" si="11"/>
        <v>473731</v>
      </c>
      <c r="H67" s="75">
        <v>473283</v>
      </c>
      <c r="I67" s="75">
        <v>448</v>
      </c>
      <c r="J67" s="75">
        <f t="shared" si="12"/>
        <v>473731</v>
      </c>
      <c r="K67" s="63">
        <f>J67/G67*100</f>
        <v>100</v>
      </c>
      <c r="L67" s="62">
        <f t="shared" si="13"/>
        <v>0</v>
      </c>
      <c r="M67" s="63">
        <f>L67/G67*100</f>
        <v>0</v>
      </c>
      <c r="N67" s="76"/>
    </row>
    <row r="68" spans="1:14" ht="27.95" customHeight="1">
      <c r="A68" s="35">
        <v>39801</v>
      </c>
      <c r="B68" s="36" t="s">
        <v>72</v>
      </c>
      <c r="C68" s="37">
        <v>559291</v>
      </c>
      <c r="D68" s="38"/>
      <c r="E68" s="49"/>
      <c r="F68" s="50"/>
      <c r="G68" s="74">
        <f t="shared" si="11"/>
        <v>559291</v>
      </c>
      <c r="H68" s="75">
        <v>0</v>
      </c>
      <c r="I68" s="75"/>
      <c r="J68" s="75">
        <f t="shared" si="12"/>
        <v>0</v>
      </c>
      <c r="K68" s="63">
        <f>J68/G68*100</f>
        <v>0</v>
      </c>
      <c r="L68" s="62">
        <f t="shared" si="13"/>
        <v>559291</v>
      </c>
      <c r="M68" s="63">
        <f>L68/G68*100</f>
        <v>100</v>
      </c>
      <c r="N68" s="76"/>
    </row>
    <row r="69" spans="1:14" ht="27.95" customHeight="1">
      <c r="A69" s="35">
        <v>39901</v>
      </c>
      <c r="B69" s="36" t="s">
        <v>73</v>
      </c>
      <c r="C69" s="37">
        <v>32400</v>
      </c>
      <c r="D69" s="38"/>
      <c r="E69" s="49"/>
      <c r="F69" s="50"/>
      <c r="G69" s="74">
        <f t="shared" si="11"/>
        <v>32400</v>
      </c>
      <c r="H69" s="75">
        <v>0</v>
      </c>
      <c r="I69" s="75"/>
      <c r="J69" s="75">
        <f t="shared" si="12"/>
        <v>0</v>
      </c>
      <c r="K69" s="63">
        <f>J69/G69*100</f>
        <v>0</v>
      </c>
      <c r="L69" s="62">
        <f t="shared" si="13"/>
        <v>32400</v>
      </c>
      <c r="M69" s="63">
        <f>L69/G69*100</f>
        <v>100</v>
      </c>
      <c r="N69" s="76"/>
    </row>
    <row r="70" spans="1:14" ht="12" customHeight="1">
      <c r="A70" s="38"/>
      <c r="B70" s="56"/>
      <c r="C70" s="50"/>
      <c r="D70" s="38"/>
      <c r="E70" s="49"/>
      <c r="F70" s="49"/>
      <c r="G70" s="49"/>
      <c r="H70" s="81"/>
      <c r="I70" s="59"/>
      <c r="J70" s="71"/>
      <c r="K70" s="38"/>
      <c r="L70" s="71"/>
      <c r="M70" s="72"/>
      <c r="N70" s="49"/>
    </row>
    <row r="71" spans="1:14" ht="27.95" customHeight="1">
      <c r="A71" s="26">
        <v>5000</v>
      </c>
      <c r="B71" s="65" t="s">
        <v>74</v>
      </c>
      <c r="C71" s="28">
        <v>593995</v>
      </c>
      <c r="D71" s="82">
        <f>C71/C76*100</f>
        <v>1.6753728970050203</v>
      </c>
      <c r="E71" s="83"/>
      <c r="F71" s="83"/>
      <c r="G71" s="84">
        <f>C71+E71-F71</f>
        <v>593995</v>
      </c>
      <c r="H71" s="30">
        <v>0</v>
      </c>
      <c r="I71" s="30">
        <v>0</v>
      </c>
      <c r="J71" s="85">
        <f>H71+I71</f>
        <v>0</v>
      </c>
      <c r="K71" s="86">
        <f>J71/G71*100</f>
        <v>0</v>
      </c>
      <c r="L71" s="87">
        <f>G71-J71</f>
        <v>593995</v>
      </c>
      <c r="M71" s="86">
        <f>L71/G71*100</f>
        <v>100</v>
      </c>
      <c r="N71" s="88" t="s">
        <v>75</v>
      </c>
    </row>
    <row r="72" spans="1:14" ht="17.25" customHeight="1">
      <c r="A72" s="38"/>
      <c r="B72" s="49"/>
      <c r="C72" s="50"/>
      <c r="D72" s="38"/>
      <c r="E72" s="49"/>
      <c r="F72" s="49"/>
      <c r="G72" s="49"/>
      <c r="H72" s="59"/>
      <c r="I72" s="59"/>
      <c r="J72" s="71"/>
      <c r="K72" s="38"/>
      <c r="L72" s="71"/>
      <c r="M72" s="72"/>
      <c r="N72" s="49"/>
    </row>
    <row r="73" spans="1:14" ht="27.95" customHeight="1">
      <c r="A73" s="26">
        <v>9000</v>
      </c>
      <c r="B73" s="27" t="s">
        <v>76</v>
      </c>
      <c r="C73" s="28">
        <v>7000000</v>
      </c>
      <c r="D73" s="82">
        <f>C73/C76*100</f>
        <v>19.74361784027667</v>
      </c>
      <c r="E73" s="83"/>
      <c r="F73" s="83"/>
      <c r="G73" s="84">
        <f>C73+E73-F73</f>
        <v>7000000</v>
      </c>
      <c r="H73" s="30">
        <v>3060357</v>
      </c>
      <c r="I73" s="30">
        <v>0</v>
      </c>
      <c r="J73" s="85">
        <f>H73+I73</f>
        <v>3060357</v>
      </c>
      <c r="K73" s="86">
        <f>J73/G73*100</f>
        <v>43.719385714285714</v>
      </c>
      <c r="L73" s="87">
        <f>G73-J73</f>
        <v>3939643</v>
      </c>
      <c r="M73" s="86">
        <f>L73/G73*100</f>
        <v>56.28061428571428</v>
      </c>
      <c r="N73" s="88"/>
    </row>
    <row r="74" spans="1:14" ht="12.75" customHeight="1">
      <c r="A74" s="38"/>
      <c r="B74" s="49"/>
      <c r="C74" s="50"/>
      <c r="D74" s="38"/>
      <c r="E74" s="49"/>
      <c r="F74" s="49"/>
      <c r="G74" s="49"/>
      <c r="H74" s="59"/>
      <c r="I74" s="59"/>
      <c r="J74" s="71"/>
      <c r="K74" s="38"/>
      <c r="L74" s="71"/>
      <c r="M74" s="72"/>
      <c r="N74" s="49"/>
    </row>
    <row r="75" spans="1:14" ht="6" customHeight="1">
      <c r="A75" s="38"/>
      <c r="B75" s="49"/>
      <c r="C75" s="50"/>
      <c r="D75" s="38"/>
      <c r="E75" s="49"/>
      <c r="F75" s="49"/>
      <c r="G75" s="49"/>
      <c r="H75" s="59"/>
      <c r="I75" s="59"/>
      <c r="J75" s="71"/>
      <c r="K75" s="38"/>
      <c r="L75" s="71"/>
      <c r="M75" s="72"/>
      <c r="N75" s="49"/>
    </row>
    <row r="76" spans="1:16" ht="27.95" customHeight="1">
      <c r="A76" s="89"/>
      <c r="B76" s="90" t="s">
        <v>77</v>
      </c>
      <c r="C76" s="30">
        <f>C13+C26+C43+C71+C73</f>
        <v>35454495</v>
      </c>
      <c r="D76" s="82">
        <f>SUM(D13:D75)</f>
        <v>100</v>
      </c>
      <c r="E76" s="30">
        <f>E13+E26+E43+E71+E73</f>
        <v>1610328</v>
      </c>
      <c r="F76" s="30">
        <f>F13+F26+F43+F71+F73</f>
        <v>1610328</v>
      </c>
      <c r="G76" s="84">
        <f>C76+E76-F76</f>
        <v>35454495</v>
      </c>
      <c r="H76" s="30">
        <f>H13+H26+H43+H71+H73</f>
        <v>15809086</v>
      </c>
      <c r="I76" s="30">
        <f>I13+I26+I43+I71+I73</f>
        <v>3243340</v>
      </c>
      <c r="J76" s="85">
        <f>H76+I76</f>
        <v>19052426</v>
      </c>
      <c r="K76" s="86">
        <f>J76/G76*100</f>
        <v>53.73768826773587</v>
      </c>
      <c r="L76" s="87">
        <f>G76-J76</f>
        <v>16402069</v>
      </c>
      <c r="M76" s="86">
        <f>L76/G76*100</f>
        <v>46.26231173226413</v>
      </c>
      <c r="N76" s="49"/>
      <c r="P76" s="91"/>
    </row>
    <row r="81" spans="1:10" ht="1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</row>
  </sheetData>
  <mergeCells count="23">
    <mergeCell ref="N43:N69"/>
    <mergeCell ref="E10:E11"/>
    <mergeCell ref="F10:F11"/>
    <mergeCell ref="G10:G11"/>
    <mergeCell ref="N13:N15"/>
    <mergeCell ref="N16:N24"/>
    <mergeCell ref="N26:N41"/>
    <mergeCell ref="I8:I11"/>
    <mergeCell ref="J8:J11"/>
    <mergeCell ref="K8:K11"/>
    <mergeCell ref="L8:L11"/>
    <mergeCell ref="M8:M11"/>
    <mergeCell ref="N8:N11"/>
    <mergeCell ref="A4:N4"/>
    <mergeCell ref="A5:N5"/>
    <mergeCell ref="A6:N6"/>
    <mergeCell ref="A7:N7"/>
    <mergeCell ref="A8:A11"/>
    <mergeCell ref="B8:B11"/>
    <mergeCell ref="C8:C11"/>
    <mergeCell ref="D8:D11"/>
    <mergeCell ref="E8:G9"/>
    <mergeCell ref="H8:H11"/>
  </mergeCells>
  <printOptions/>
  <pageMargins left="0.35433070866141736" right="0.15748031496062992" top="0.31496062992125984" bottom="0.3937007874015748" header="0" footer="0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2017-06-09T18:45:25Z</dcterms:created>
  <dcterms:modified xsi:type="dcterms:W3CDTF">2017-06-09T18:48:40Z</dcterms:modified>
  <cp:category/>
  <cp:version/>
  <cp:contentType/>
  <cp:contentStatus/>
</cp:coreProperties>
</file>