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firstSheet="2" activeTab="7"/>
  </bookViews>
  <sheets>
    <sheet name="Formato 1 LDF" sheetId="1" r:id="rId1"/>
    <sheet name="LDF-02" sheetId="2" r:id="rId2"/>
    <sheet name="LDF-03" sheetId="3" r:id="rId3"/>
    <sheet name="LDF-04" sheetId="9" r:id="rId4"/>
    <sheet name="LDF-05" sheetId="10" r:id="rId5"/>
    <sheet name="LDF-06" sheetId="6" r:id="rId6"/>
    <sheet name="LDF-07" sheetId="7" r:id="rId7"/>
    <sheet name="LDF-08" sheetId="8" r:id="rId8"/>
  </sheets>
  <externalReferences>
    <externalReference r:id="rId11"/>
  </externalReferences>
  <definedNames>
    <definedName name="_xlnm.Print_Area" localSheetId="1">'LDF-02'!$A$1:$I$44</definedName>
    <definedName name="_xlnm.Print_Area" localSheetId="4">'LDF-05'!$A$1:$J$80</definedName>
    <definedName name="_xlnm.Print_Area" localSheetId="5">'LDF-06'!$A$1:$G$162</definedName>
    <definedName name="_xlnm.Print_Area" localSheetId="6">'LDF-07'!$A$1:$G$346</definedName>
    <definedName name="_xlnm.Print_Area" localSheetId="7">'LDF-08'!$A$1:$G$87</definedName>
    <definedName name="_xlnm.Print_Titles" localSheetId="0">'Formato 1 LDF'!$1:$5</definedName>
    <definedName name="_xlnm.Print_Titles" localSheetId="5">'LDF-06'!$1:$10</definedName>
    <definedName name="_xlnm.Print_Titles" localSheetId="6">'LDF-07'!$1:$10</definedName>
    <definedName name="_xlnm.Print_Titles" localSheetId="7">'LDF-08'!$1:$10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<sst xmlns="http://schemas.openxmlformats.org/spreadsheetml/2006/main" count="1006" uniqueCount="688">
  <si>
    <t>PODER EJECUTIVO DEL ESTADO DE GUERRERO</t>
  </si>
  <si>
    <t>Estado de Situación Financiera Detallado - LDF</t>
  </si>
  <si>
    <t>Al 31 de diciembre de 2015 y al 31 de diciembre de 2016</t>
  </si>
  <si>
    <t>(PESOS)</t>
  </si>
  <si>
    <t xml:space="preserve">Concepto </t>
  </si>
  <si>
    <t>31 de diciembre de 2015</t>
  </si>
  <si>
    <t>Concepto</t>
  </si>
  <si>
    <t xml:space="preserve">31 de diciembre de 2015 </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</si>
  <si>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</si>
  <si>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</si>
  <si>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</si>
  <si>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</si>
  <si>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</si>
  <si>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</si>
  <si>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</si>
  <si>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</si>
  <si>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</si>
  <si>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</si>
  <si>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</si>
  <si>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</si>
  <si>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</si>
  <si>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</si>
  <si>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</si>
  <si>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</si>
  <si>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</si>
  <si>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</si>
  <si>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</si>
  <si>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</si>
  <si>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</si>
  <si>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</si>
  <si>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</si>
  <si>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</si>
  <si>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</si>
  <si>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</si>
  <si>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</si>
  <si>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</si>
  <si>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</si>
  <si>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</si>
  <si>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</si>
  <si>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</si>
  <si>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</si>
  <si>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</si>
  <si>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</si>
  <si>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</si>
  <si>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</si>
  <si>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</si>
  <si>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</si>
  <si>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</si>
  <si>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</si>
  <si>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</si>
  <si>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</si>
  <si>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</si>
  <si>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</si>
  <si>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</si>
  <si>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</si>
  <si>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</si>
  <si>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</si>
  <si>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</si>
  <si>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</si>
  <si>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</si>
  <si>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</si>
  <si>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</si>
  <si>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</si>
  <si>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</si>
  <si>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</si>
  <si>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</si>
  <si>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</si>
  <si>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</si>
  <si>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</si>
  <si>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</si>
  <si>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</si>
  <si>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</si>
  <si>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</si>
  <si>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</si>
  <si>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</si>
  <si>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</si>
  <si>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</si>
  <si>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</si>
  <si>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</si>
  <si>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</si>
  <si>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</si>
  <si>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</si>
  <si>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</si>
  <si>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</si>
  <si>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</si>
  <si>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</si>
  <si>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</si>
  <si>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</si>
  <si>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</si>
  <si>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</si>
  <si>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</si>
  <si>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</si>
  <si>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</si>
  <si>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</si>
  <si>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</si>
  <si>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</si>
  <si>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</si>
  <si>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</si>
  <si>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</si>
  <si>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</si>
  <si>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</si>
  <si>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</si>
  <si>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</si>
  <si>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</si>
  <si>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</si>
  <si>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</si>
  <si>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</si>
  <si>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</si>
  <si>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</si>
  <si>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</si>
  <si>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</si>
  <si>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</si>
  <si>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</si>
  <si>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</si>
  <si>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</si>
  <si>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</si>
  <si>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</si>
  <si>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</si>
  <si>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</si>
  <si>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</si>
  <si>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</si>
  <si>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</si>
  <si>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</si>
  <si>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</si>
  <si>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</si>
  <si>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Formato LDF-02</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</si>
  <si>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</si>
  <si>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</si>
  <si>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</si>
  <si>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</si>
  <si>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</si>
  <si>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</si>
  <si>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</si>
  <si>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</si>
  <si>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</si>
  <si>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</si>
  <si>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</si>
  <si>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</si>
  <si>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</si>
  <si>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</si>
  <si>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</si>
  <si>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</si>
  <si>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</si>
  <si>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</si>
  <si>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</si>
  <si>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</si>
  <si>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</si>
  <si>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</si>
  <si>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</si>
  <si>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</si>
  <si>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</si>
  <si>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</si>
  <si>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</si>
  <si>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</si>
  <si>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</si>
  <si>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</si>
  <si>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</si>
  <si>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</si>
  <si>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 Contratado                                 (i)</t>
  </si>
  <si>
    <t>Plazo Pactado                                               (m)</t>
  </si>
  <si>
    <t>Tasa de Interés                                      (n)</t>
  </si>
  <si>
    <t>Comisiones y Costos Relacionados                                         (o)</t>
  </si>
  <si>
    <t>Tasa Efectiva                                  (p)</t>
  </si>
  <si>
    <t>6. Obligaciones a Corto Plazo (Informativo)</t>
  </si>
  <si>
    <t>A. Crédito 1</t>
  </si>
  <si>
    <t>12 meses</t>
  </si>
  <si>
    <t>TIIE + 2</t>
  </si>
  <si>
    <t>B. Crédito 2</t>
  </si>
  <si>
    <t>C. Crédito XX</t>
  </si>
  <si>
    <t>Instructivo de llenado:</t>
  </si>
  <si>
    <r>
      <t xml:space="preserve">(a) Nombre del Ente Público: </t>
    </r>
    <r>
      <rPr>
        <sz val="7"/>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</si>
  <si>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theme="1"/>
        <rFont val="Arial Narrow"/>
        <family val="2"/>
      </rPr>
      <t>Este informe se presenta de forma trimestral acumulando cada periodo del ejercicio, con la desagregación de la información financiera del cierre del ejercicio anterior y la ocurrida entre el inicio y el final del periodo que se informa, así como de manera anual, en la Cuenta Pública.</t>
    </r>
  </si>
  <si>
    <r>
      <t xml:space="preserve">(c) Denominación de la Deuda Pública y Otros Pasivos: </t>
    </r>
    <r>
      <rPr>
        <sz val="7"/>
        <color theme="1"/>
        <rFont val="Arial Narrow"/>
        <family val="2"/>
      </rPr>
      <t>Muestra la Deuda Pública clasificada en Corto y Largo Plazo, así como Otros Pasivos. Para efectos de su clasificación se identifica que la Deuda Pública a corto plazo es aquella cuyo vencimiento será en un período menor o igual a doce meses; y la Deuda Pública a largo plazo es aquella cuyo vencimiento sea posterior a doce meses. Los otros pasivos representan aquellos no incluidos en las cuentas de Deuda Pública. Incluye la Deuda Contingente, según se define en la LDF, y Valor de Instrumentos Bono Cupón Cero como datos informativos.</t>
    </r>
  </si>
  <si>
    <r>
      <t xml:space="preserve">(d) Saldo al 31 de diciembre de 20XN-1: </t>
    </r>
    <r>
      <rPr>
        <sz val="7"/>
        <color theme="1"/>
        <rFont val="Arial Narrow"/>
        <family val="2"/>
      </rPr>
      <t>Representa el saldo final del periodo inmediato anterior al que se reporta (Cuenta Pública del ejercicio anterior).</t>
    </r>
  </si>
  <si>
    <r>
      <t xml:space="preserve">(e) Disposiciones del Periodo: </t>
    </r>
    <r>
      <rPr>
        <sz val="7"/>
        <color theme="1"/>
        <rFont val="Arial Narrow"/>
        <family val="2"/>
      </rPr>
      <t>Representa el importe de las contrataciones de Financiamiento correspondientes al periodo que se informa.</t>
    </r>
  </si>
  <si>
    <r>
      <t xml:space="preserve">(f) Amortizaciones del Periodo: </t>
    </r>
    <r>
      <rPr>
        <sz val="7"/>
        <color theme="1"/>
        <rFont val="Arial Narrow"/>
        <family val="2"/>
      </rPr>
      <t>Representa el importe de pago de las amortizaciones de capital correspondientes al periodo que se informa.</t>
    </r>
  </si>
  <si>
    <r>
      <t>(g) Revaluaciones, Reclasificaciones y Otros Ajustes:</t>
    </r>
    <r>
      <rPr>
        <sz val="7"/>
        <color theme="1"/>
        <rFont val="Arial Narrow"/>
        <family val="2"/>
      </rPr>
      <t xml:space="preserve"> Representa el monto por el cual el saldo de deuda pública sufra cambios en su importe, cuyo aumento o disminución no derive de algún pago de principal, sino de algún cambio económico en su valuación. Ejemplo: financiamientos indizados en UDIS.</t>
    </r>
  </si>
  <si>
    <r>
      <t xml:space="preserve">(h) Saldo Final del Periodo: </t>
    </r>
    <r>
      <rPr>
        <sz val="7"/>
        <color theme="1"/>
        <rFont val="Arial Narrow"/>
        <family val="2"/>
      </rPr>
      <t>En esta columna se presenta el importe obtenido de la diferencia entre las Amortizaciones del Periodo (columna f), y la suma del Saldo Inicial del Periodo, de las Disposiciones del Periodo y de las Revaluaciones, Reclasificaciones y Otros ajustes (columnas d, e y g), es decir (d+e-f+g).</t>
    </r>
  </si>
  <si>
    <r>
      <t xml:space="preserve">(i) Pago de Intereses del Periodo: </t>
    </r>
    <r>
      <rPr>
        <sz val="7"/>
        <color theme="1"/>
        <rFont val="Arial Narrow"/>
        <family val="2"/>
      </rPr>
      <t>Representa el importe de los intereses derivados del Financiamiento, convenidos a pagar durante el periodo que se informa.</t>
    </r>
  </si>
  <si>
    <r>
      <t xml:space="preserve">(j) Pago de Comisiones y demás costos asociados durante el Periodo: </t>
    </r>
    <r>
      <rPr>
        <sz val="7"/>
        <color theme="1"/>
        <rFont val="Arial Narrow"/>
        <family val="2"/>
      </rPr>
      <t>Representa el importe de las comisiones y otros costos asociados, derivados del Financiamiento, convenidos a pagar durante el periodo que se informa.</t>
    </r>
  </si>
  <si>
    <r>
      <t xml:space="preserve">(k) Obligaciones a Corto Plazo: </t>
    </r>
    <r>
      <rPr>
        <sz val="7"/>
        <color theme="1"/>
        <rFont val="Arial Narrow"/>
        <family val="2"/>
      </rPr>
      <t>Muestra las Obligaciones contratadas con Instituciones Financieras a un plazo menor o igual a un año.</t>
    </r>
  </si>
  <si>
    <r>
      <t xml:space="preserve">(l) Monto Contratado: </t>
    </r>
    <r>
      <rPr>
        <sz val="7"/>
        <color theme="1"/>
        <rFont val="Arial Narrow"/>
        <family val="2"/>
      </rPr>
      <t>Cantidad total pactada en el contrato de financiamiento a que el acreditante pone a disposición del Ente Público.</t>
    </r>
  </si>
  <si>
    <r>
      <t>(m) Plazo Pactado:</t>
    </r>
    <r>
      <rPr>
        <sz val="7"/>
        <color theme="1"/>
        <rFont val="Arial Narrow"/>
        <family val="2"/>
      </rPr>
      <t xml:space="preserve"> Muestra el plazo máximo pactado en meses para el pago y liquidación del financiamiento.</t>
    </r>
  </si>
  <si>
    <r>
      <t>(n) Tasa de Interés:</t>
    </r>
    <r>
      <rPr>
        <sz val="7"/>
        <color theme="1"/>
        <rFont val="Arial Narrow"/>
        <family val="2"/>
      </rPr>
      <t xml:space="preserve"> Tasa de interés ordinaria pactada en el contrato de financiamiento. En caso que la tasa pactada corresponda a una tasa de referencia más una sobre tasa de interés, deberá indicarse la tasa de referencia y la sobretasa de interés por separado. (p.e. TIIE + 1%)</t>
    </r>
  </si>
  <si>
    <r>
      <t>(o) Comisiones y Costos Relacionados:</t>
    </r>
    <r>
      <rPr>
        <sz val="7"/>
        <color theme="1"/>
        <rFont val="Arial Narrow"/>
        <family val="2"/>
      </rPr>
      <t xml:space="preserve"> Indica los gastos adicionales pagados al acreedor y relacionados con la contratación del financiamiento, incluyendo de forma enunciativa más no limitativa, comisiones de apertura, de estructuración, por disponibilidad, por retiro.</t>
    </r>
  </si>
  <si>
    <r>
      <t>(p) Tasa Efectiva:</t>
    </r>
    <r>
      <rPr>
        <sz val="7"/>
        <color theme="1"/>
        <rFont val="Arial Narrow"/>
        <family val="2"/>
      </rPr>
      <t xml:space="preserve"> Tasa anual de interés que representa el costo del financiamiento, incluyendo los gastos adicionales derivados de la contratación del financiamiento calculada conforme al Artículo 26, fracción IV de la LDF y a los lineamientos que emita la Secretaría conforme al mismo.</t>
    </r>
  </si>
  <si>
    <t>Formato LDF-03</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</si>
  <si>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</si>
  <si>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</si>
  <si>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</si>
  <si>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</si>
  <si>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</si>
  <si>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</si>
  <si>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</si>
  <si>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</si>
  <si>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</si>
  <si>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</si>
  <si>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</si>
  <si>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</si>
  <si>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</si>
  <si>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</si>
  <si>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</si>
  <si>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</si>
  <si>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</si>
  <si>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</si>
  <si>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</si>
  <si>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</si>
  <si>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</si>
  <si>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</si>
  <si>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</si>
  <si>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</si>
  <si>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</si>
  <si>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 xml:space="preserve">(c) Denominación de las Obligaciones Diferentes de Financiamiento: </t>
    </r>
    <r>
      <rPr>
        <sz val="8"/>
        <color theme="1"/>
        <rFont val="Arial Narrow"/>
        <family val="2"/>
      </rPr>
      <t>Muestra la clasificación de las obligaciones diferentes de Financiamientos del Ente Público correspondiente, no considerados en el Informe Analítico de la Deuda Pública y Otros Pasivos. En este apartado no se reportan las Asociaciones Público-Privadas concluidas.</t>
    </r>
  </si>
  <si>
    <r>
      <t>(d) Fecha del Contrato:</t>
    </r>
    <r>
      <rPr>
        <sz val="8"/>
        <color theme="1"/>
        <rFont val="Arial Narrow"/>
        <family val="2"/>
      </rPr>
      <t xml:space="preserve"> Muestra la fecha de suscripción de los contratos o convenios correspondientes a las Obligaciones distintas de Financiamientos contraídas por el Ente Público.</t>
    </r>
  </si>
  <si>
    <r>
      <t>(e) Fecha de inicio de operación del proyecto:</t>
    </r>
    <r>
      <rPr>
        <sz val="8"/>
        <color theme="1"/>
        <rFont val="Arial Narrow"/>
        <family val="2"/>
      </rPr>
      <t xml:space="preserve"> Muestra la fecha a partir de la cual se inician las operaciones del proyecto.</t>
    </r>
  </si>
  <si>
    <r>
      <t>(f) Fecha de vencimiento:</t>
    </r>
    <r>
      <rPr>
        <sz val="8"/>
        <color theme="1"/>
        <rFont val="Arial Narrow"/>
        <family val="2"/>
      </rPr>
      <t xml:space="preserve"> Muestra la fecha en la que concluye el contrato o convenio de las Obligaciones contraídas, distintas de Financiamientos.</t>
    </r>
  </si>
  <si>
    <r>
      <t>(g) Monto de la inversión pactado:</t>
    </r>
    <r>
      <rPr>
        <sz val="8"/>
        <color theme="1"/>
        <rFont val="Arial Narrow"/>
        <family val="2"/>
      </rPr>
      <t xml:space="preserve"> Representa el monto en pesos de la inversión pública productiva del proyecto a valor presente a la fecha de contratación.</t>
    </r>
  </si>
  <si>
    <r>
      <t>(h) Plazo pactado:</t>
    </r>
    <r>
      <rPr>
        <sz val="8"/>
        <color theme="1"/>
        <rFont val="Arial Narrow"/>
        <family val="2"/>
      </rPr>
      <t xml:space="preserve"> Muestra el plazo máximo pactado en meses para el pago del servicio de cada Obligación contraída distinta de Financiamientos.</t>
    </r>
  </si>
  <si>
    <r>
      <t>(i) Monto promedio mensual del pago de la contraprestación:</t>
    </r>
    <r>
      <rPr>
        <sz val="8"/>
        <color theme="1"/>
        <rFont val="Arial Narrow"/>
        <family val="2"/>
      </rPr>
      <t xml:space="preserve"> Representa el promedio de los pagos mensuales por la contraprestación del servicio.</t>
    </r>
  </si>
  <si>
    <r>
      <t>(j) Monto promedio mensual del pago de la contraprestación correspondiente al pago de la inversión:</t>
    </r>
    <r>
      <rPr>
        <sz val="8"/>
        <color theme="1"/>
        <rFont val="Arial Narrow"/>
        <family val="2"/>
      </rPr>
      <t xml:space="preserve"> Representa el promedio de los pagos mensuales de la contraprestación correspondiente al pago de la inversión.</t>
    </r>
  </si>
  <si>
    <r>
      <t>(k) Monto pagado de la inversión al XX de XXXX de 20XN:</t>
    </r>
    <r>
      <rPr>
        <sz val="8"/>
        <color theme="1"/>
        <rFont val="Arial Narrow"/>
        <family val="2"/>
      </rPr>
      <t xml:space="preserve"> Representa el pago acumulado histórico correspondiente a la inversión pública productiva a la fecha del informe.</t>
    </r>
  </si>
  <si>
    <r>
      <t>(l) Monto pagado de la inversión actualizado al XX de XXXX de 20XN:</t>
    </r>
    <r>
      <rPr>
        <sz val="8"/>
        <color theme="1"/>
        <rFont val="Arial Narrow"/>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</si>
  <si>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t xml:space="preserve">(m) Saldo pendiente por pagar de la inversión al XX de XXXX de 20XN: </t>
    </r>
    <r>
      <rPr>
        <sz val="8"/>
        <color theme="1"/>
        <rFont val="Arial Narrow"/>
        <family val="2"/>
      </rPr>
      <t>Representa el monto pendiente correspondiente al pago de inversión de las Obligaciones distintas de Financiamientos, al periodo que se informa.</t>
    </r>
  </si>
  <si>
    <t>Aprobado</t>
  </si>
  <si>
    <t>Cuenta Pública del Ejercicio Fiscal 2016</t>
  </si>
  <si>
    <t>Balance Presupuestario - LDF</t>
  </si>
  <si>
    <t>Concepto (c)</t>
  </si>
  <si>
    <t>Devengado</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</si>
  <si>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</si>
  <si>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</si>
  <si>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</si>
  <si>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</si>
  <si>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</si>
  <si>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</si>
  <si>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</si>
  <si>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</si>
  <si>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</si>
  <si>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</si>
  <si>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</si>
  <si>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</si>
  <si>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</si>
  <si>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</si>
  <si>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</si>
  <si>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</si>
  <si>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</si>
  <si>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</si>
  <si>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</si>
  <si>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</si>
  <si>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</si>
  <si>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</si>
  <si>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</si>
  <si>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</si>
  <si>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</si>
  <si>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</si>
  <si>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</si>
  <si>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</si>
  <si>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</si>
  <si>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</si>
  <si>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</si>
  <si>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G2. Amortización de la Deuda Pública con Gasto Etiquetado</t>
  </si>
  <si>
    <t>B2. Gasto Etiquetado (sin incluir Amortización de la Deuda Pública)</t>
  </si>
  <si>
    <t>VII. Balance Presupuestario de Recursos Etiquetados (VII = A2 + A3.2 – B2 + C2)</t>
  </si>
  <si>
    <t>VIII. Balance Presupuestario de Recursos Etiquetados sin Financiamiento Neto (VIII = VII – A3.2)</t>
  </si>
  <si>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</si>
  <si>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</si>
  <si>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</si>
  <si>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Formato LDF-6</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</si>
  <si>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</si>
  <si>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</si>
  <si>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</si>
  <si>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</si>
  <si>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</si>
  <si>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</si>
  <si>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</si>
  <si>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</si>
  <si>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</si>
  <si>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</si>
  <si>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</si>
  <si>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</si>
  <si>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</si>
  <si>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</si>
  <si>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</si>
  <si>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</si>
  <si>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</si>
  <si>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</si>
  <si>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</si>
  <si>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</si>
  <si>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</si>
  <si>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</si>
  <si>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</si>
  <si>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</si>
  <si>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</si>
  <si>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</si>
  <si>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</si>
  <si>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</si>
  <si>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</si>
  <si>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</si>
  <si>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</si>
  <si>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</si>
  <si>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</si>
  <si>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</si>
  <si>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</si>
  <si>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</si>
  <si>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</si>
  <si>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</si>
  <si>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</si>
  <si>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</si>
  <si>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</si>
  <si>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</si>
  <si>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</si>
  <si>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</si>
  <si>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</si>
  <si>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</si>
  <si>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</si>
  <si>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</si>
  <si>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</si>
  <si>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</si>
  <si>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</si>
  <si>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</si>
  <si>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</si>
  <si>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</si>
  <si>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</si>
  <si>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</si>
  <si>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</si>
  <si>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</si>
  <si>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</si>
  <si>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</si>
  <si>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</si>
  <si>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</si>
  <si>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</si>
  <si>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</si>
  <si>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</si>
  <si>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</si>
  <si>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</si>
  <si>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</si>
  <si>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</si>
  <si>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</si>
  <si>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</si>
  <si>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</si>
  <si>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</si>
  <si>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</si>
  <si>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</si>
  <si>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</si>
  <si>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</si>
  <si>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</si>
  <si>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</si>
  <si>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</si>
  <si>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</si>
  <si>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</si>
  <si>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</si>
  <si>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</si>
  <si>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r>
      <t xml:space="preserve">(a) Nombre del Ente Público: </t>
    </r>
    <r>
      <rPr>
        <sz val="7"/>
        <color theme="1"/>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</si>
  <si>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</si>
  <si>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7"/>
        <color theme="1"/>
        <rFont val="Arial Narrow"/>
        <family val="2"/>
      </rPr>
      <t xml:space="preserve"> Muestra la clasificación de los egresos a partir de la desagregación de Gasto No Etiquetado y Gasto Etiquetado. </t>
    </r>
  </si>
  <si>
    <r>
      <t xml:space="preserve">(d) Aprobado: </t>
    </r>
    <r>
      <rPr>
        <sz val="7"/>
        <color theme="1"/>
        <rFont val="Arial Narrow"/>
        <family val="2"/>
      </rPr>
      <t>Esta información se presentará en términos anualizados.</t>
    </r>
  </si>
  <si>
    <r>
      <t>(e) Subejercicio:</t>
    </r>
    <r>
      <rPr>
        <sz val="7"/>
        <color theme="1"/>
        <rFont val="Arial Narrow"/>
        <family val="2"/>
      </rPr>
      <t xml:space="preserve"> Representa el importe obtenido de la diferencia entre el Egreso Modificado y el Egreso Devengado.</t>
    </r>
  </si>
  <si>
    <t>Formato LDF-7</t>
  </si>
  <si>
    <t>Clasificación Administrativa</t>
  </si>
  <si>
    <t>Concepto                                                                                              (c)</t>
  </si>
  <si>
    <t>Subejercicio                                               (e)</t>
  </si>
  <si>
    <t>Aprobado                                                                             (d)</t>
  </si>
  <si>
    <t>Ampliaciones/ (Reducciones)</t>
  </si>
  <si>
    <t>Modificado</t>
  </si>
  <si>
    <t>I. Gasto No Etiquetado (I=A+B+C+D+E+F+G+H)</t>
  </si>
  <si>
    <t>2.0.0.0.0 SECTOR PÚBLICO DE LAS ENTIDADES FEDERATIVAS</t>
  </si>
  <si>
    <t>2.1.0.0.0 SECTOR PÚBLICO NO FINANCIERO</t>
  </si>
  <si>
    <t>2.1.1.0.0 GOBIERNO GENERAL ESTATAL O DEL DISTRITO FEDERAL</t>
  </si>
  <si>
    <t>2.1.1.1.0 Gobierno Estatal o del Distrito Federal</t>
  </si>
  <si>
    <t>2.1.1.1.1 Poder Ejecutivo</t>
  </si>
  <si>
    <t>Consejería Jurídica del Poder Ejecutivo</t>
  </si>
  <si>
    <t>Coordinación General de Fortalecimiento Municipal</t>
  </si>
  <si>
    <t>Deuda Pública</t>
  </si>
  <si>
    <t>Erogaciones adicionales y contingencias económicas</t>
  </si>
  <si>
    <t>Jefe de la Oficina del Gobernador</t>
  </si>
  <si>
    <t>Previsiones salariales y prestaciones sociales</t>
  </si>
  <si>
    <t>Procuraduría de Protección Ecológica</t>
  </si>
  <si>
    <t>Representación del Poder Ejecutivo del Estado de Guerrero en el D.F.</t>
  </si>
  <si>
    <t>Secretaría de Agricultura, Pesca y Desarrollo Rural</t>
  </si>
  <si>
    <t>Secretaría de Asuntos Indígenas y Comunidades Afromexicanos</t>
  </si>
  <si>
    <t>Secretaría de Desarrollo Social</t>
  </si>
  <si>
    <t>Secretaría de Desarrollo Urbano, Obras Públicas y Ordenamiento Territorial</t>
  </si>
  <si>
    <t>Secretaría de Educación</t>
  </si>
  <si>
    <t>Secretaría de Finanzas y Administración</t>
  </si>
  <si>
    <t>Secretaría de Fomento y Desarrollo Económico</t>
  </si>
  <si>
    <t>Secretaría de la Contraloría y Transparencia Gubernamental</t>
  </si>
  <si>
    <t>Secretaría de la Cultura</t>
  </si>
  <si>
    <t xml:space="preserve">Secretaría de la Juventud y la Niñez </t>
  </si>
  <si>
    <t>Secretaría de la Mujer</t>
  </si>
  <si>
    <t>Secretaría de los Migrantes y Asuntos Internacionales</t>
  </si>
  <si>
    <t>Secretaría de Medio Ambiente y Recursos Naturales</t>
  </si>
  <si>
    <t>Secretaría de Planeación y Desarrollo Regional</t>
  </si>
  <si>
    <t>Secretaría de Protección Civil</t>
  </si>
  <si>
    <t>Secretaría de Salud</t>
  </si>
  <si>
    <t>Secretaría de Seguridad Pública</t>
  </si>
  <si>
    <t>Secretaría de Turismo</t>
  </si>
  <si>
    <t>Secretaría del Trabajo y Previsión Social</t>
  </si>
  <si>
    <t>Secretaría General de Gobierno</t>
  </si>
  <si>
    <t>Tribunal de Conciliación y Arbitraje</t>
  </si>
  <si>
    <t>2.1.1.1.2 Poder Legislativo</t>
  </si>
  <si>
    <t>Auditoría General del Estado</t>
  </si>
  <si>
    <t>H. Congreso del Estado</t>
  </si>
  <si>
    <t>2.1.1.1.3 Poder Judicial</t>
  </si>
  <si>
    <t>Tribunal Superior de Justicia</t>
  </si>
  <si>
    <t>2.1.1.1.4 Órganos Autónomos</t>
  </si>
  <si>
    <t>Comisión de los Derechos Humanos del Estado De Guerrero</t>
  </si>
  <si>
    <t>Fiscalía General del Estado de Guerrero</t>
  </si>
  <si>
    <t>Instituto de Transparencia, Acceso a la Información y Protección de Datos Personales del Edo.</t>
  </si>
  <si>
    <t>Instituto Electoral y de Participación Ciudadana del Estado de Guerrero</t>
  </si>
  <si>
    <t>Tribunal de lo Contencioso Administrativo</t>
  </si>
  <si>
    <t>Tribunal Electoral del Estado de Guerrero              </t>
  </si>
  <si>
    <t>Universidad Autónoma de Guerrero</t>
  </si>
  <si>
    <t>2.1.1.2.0 Entidades Paraestatales y Fideicomisos No Empresariales y No Financieros</t>
  </si>
  <si>
    <t>2.1.1.2.1 Entidades Paraestatales (Poder Ejecutivo)</t>
  </si>
  <si>
    <t>ACAbus</t>
  </si>
  <si>
    <t>Colegio de Bachilleres del Estado de Guerrero</t>
  </si>
  <si>
    <t xml:space="preserve">Colegio de Educación Profesional Técnica </t>
  </si>
  <si>
    <t>Colegio de Estudios Científicos Y Tecnológicos</t>
  </si>
  <si>
    <t>Comisión de Agua Potable, Alcantarillado y Saneamiento del Estado de Guerrero</t>
  </si>
  <si>
    <t>Comisión de Infraestructura Carretera y Aeroportuaria del Estado de Guerrero</t>
  </si>
  <si>
    <t>Comisión Ejecutiva Estatal de Atención a Víctimas</t>
  </si>
  <si>
    <t>Consejo de Ciencia, Tecnología e Innovación Tecnológica</t>
  </si>
  <si>
    <t>Consejo Estatal del Café          </t>
  </si>
  <si>
    <t>Consejo Estatal del Cocotero      </t>
  </si>
  <si>
    <t>Escuela de Parteras Profesionales de Guerrero</t>
  </si>
  <si>
    <t>Fideicomiso Guerrero Industrial         </t>
  </si>
  <si>
    <t>Fideicomiso para el Desarrollo Económico</t>
  </si>
  <si>
    <t>Fondo de Apoyo a la Micro, Pequeña Y Mediana Empresa</t>
  </si>
  <si>
    <t>Hospital de la Madre y el Niño Guerrerense</t>
  </si>
  <si>
    <t>Hospital de la Madre y el Niño Indígena</t>
  </si>
  <si>
    <t>Instituto de Capacitación para el Trabajo del Estado de Guerrero</t>
  </si>
  <si>
    <t>Instituto de Vivienda y Suelo Urbano de Guerrero</t>
  </si>
  <si>
    <t>Instituto del Bachillerato del Estado de Guerrero</t>
  </si>
  <si>
    <t>Instituto del Deporte de Guerrero       </t>
  </si>
  <si>
    <t>Instituto Estatal de Cancerología "Dr. Arturo Beltrán”</t>
  </si>
  <si>
    <t>Instituto Estatal de Oftalmología       </t>
  </si>
  <si>
    <t>Instituto Estatal para la Educación de Jóvenes y Adultos</t>
  </si>
  <si>
    <t>Instituto Guerrerense de Atención a los Adultos Mayores                 </t>
  </si>
  <si>
    <t>Instituto Guerrerense de Infraestructura Física Educativa</t>
  </si>
  <si>
    <t>Instituto Guerrerense del Emprededor</t>
  </si>
  <si>
    <t>Instituto Tecnológico de la Costa Chica</t>
  </si>
  <si>
    <t>Instituto Tecnológico Superior de la Montaña</t>
  </si>
  <si>
    <t>La Avispa, Museo Interactivo   </t>
  </si>
  <si>
    <t>Orquesta Filarmónica de Acapulco        </t>
  </si>
  <si>
    <t>Parque Papagayo                  </t>
  </si>
  <si>
    <t>Promotora Turística de Guerrero         </t>
  </si>
  <si>
    <t>Promotora y Administradora de Los Servicios de Playa de Acapulco</t>
  </si>
  <si>
    <t>Radio Y Televisión de Guerrero    </t>
  </si>
  <si>
    <t>Sistema para el Desarrollo Integral de la Familia</t>
  </si>
  <si>
    <t>Universidad Intercultural               </t>
  </si>
  <si>
    <t>Universidad Politécnica                 </t>
  </si>
  <si>
    <t>Universidad Tecnológica de Acapulco</t>
  </si>
  <si>
    <t>Universidad Tecnológica de la Costa Grande</t>
  </si>
  <si>
    <t>Universidad Tecnológica de la Región Norte</t>
  </si>
  <si>
    <t>Universidad Tecnológica de Tierra Caliente</t>
  </si>
  <si>
    <t>Universidad Tecnológica del Mar de Guerrero</t>
  </si>
  <si>
    <t>3.0.0.0.0 SECTOR PÚBLICO MUNICIPAL</t>
  </si>
  <si>
    <t>3.1.0.0.0 SECTOR PÚBLICO NO FINANCIERO</t>
  </si>
  <si>
    <t>3.1.1.0.0 GOBIERNO GENERAL MUNICIPAL</t>
  </si>
  <si>
    <t>3.1.1.1.0 Gobierno Municipal</t>
  </si>
  <si>
    <t>3.1.1.1.1 Órgano Ejecutivo Municipal (Ayuntamiento)</t>
  </si>
  <si>
    <t>Participaciones Federales a Municipios</t>
  </si>
  <si>
    <t>Acapulco de Juárez                      </t>
  </si>
  <si>
    <t>Acatepec                                </t>
  </si>
  <si>
    <t>Ahuacuotzingo                           </t>
  </si>
  <si>
    <t>Ajuchitlán del Progreso                 </t>
  </si>
  <si>
    <t>Alcozauca de Guerrero                   </t>
  </si>
  <si>
    <t>Alpoyeca                                </t>
  </si>
  <si>
    <t>Apaxtla de Castrejón</t>
  </si>
  <si>
    <t>Arcelia                                 </t>
  </si>
  <si>
    <t>Atenango del Rio                        </t>
  </si>
  <si>
    <t>Atlamajalcingo del Monte                </t>
  </si>
  <si>
    <t>Atlixtac                                </t>
  </si>
  <si>
    <t>Atoyac de Álvarez                       </t>
  </si>
  <si>
    <t>Ayutla de los Libres                    </t>
  </si>
  <si>
    <t>Azoyú                           </t>
  </si>
  <si>
    <t>Benito Juárez                           </t>
  </si>
  <si>
    <t>Buenavista de Cuellar                   </t>
  </si>
  <si>
    <t>Chilapa de Álvarez                      </t>
  </si>
  <si>
    <t>Chilpancingo de los Bravo               </t>
  </si>
  <si>
    <t>Coahuayutla de J Ma. Izazaga            </t>
  </si>
  <si>
    <t>Cochoapa el Grande                      </t>
  </si>
  <si>
    <t>Cocula                                  </t>
  </si>
  <si>
    <t>Copala                                  </t>
  </si>
  <si>
    <t>Copalillo                               </t>
  </si>
  <si>
    <t>Copanatoyac                             </t>
  </si>
  <si>
    <t>Coyuca de Benítez                       </t>
  </si>
  <si>
    <t>Coyuca de Catalán                       </t>
  </si>
  <si>
    <t>Cuajinicuilapa                          </t>
  </si>
  <si>
    <t>Cualác                                  </t>
  </si>
  <si>
    <t>Cuautepec                               </t>
  </si>
  <si>
    <t>Cuetzala del Progreso                   </t>
  </si>
  <si>
    <t>Cutzamala de Pinzón                     </t>
  </si>
  <si>
    <t>Eduardo Neri                            </t>
  </si>
  <si>
    <t>Florencio Villareal                     </t>
  </si>
  <si>
    <t>General Canuto A. Neri                  </t>
  </si>
  <si>
    <t>General Heliodoro Castillo              </t>
  </si>
  <si>
    <t>Huamuxtitlán                            </t>
  </si>
  <si>
    <t>Huitzuco de los Figueroa                </t>
  </si>
  <si>
    <t>Iguala de la Independencia              </t>
  </si>
  <si>
    <t>Igualapa                                </t>
  </si>
  <si>
    <t>Iliatenco                               </t>
  </si>
  <si>
    <t>Ixcateopan de Cuauhtémoc                </t>
  </si>
  <si>
    <t>José Joaquín de Herrera                    </t>
  </si>
  <si>
    <t>Juan R. Escudero                        </t>
  </si>
  <si>
    <t>Juchitán                                </t>
  </si>
  <si>
    <t>La Unión de Isidoro Montes De Oca       </t>
  </si>
  <si>
    <t>Leonardo Bravo                          </t>
  </si>
  <si>
    <t>Malinaltepec                            </t>
  </si>
  <si>
    <t>Marquélia                               </t>
  </si>
  <si>
    <t>Mártir de Cuilapan                      </t>
  </si>
  <si>
    <t>Metlatonoc                              </t>
  </si>
  <si>
    <t>Mochitlán                               </t>
  </si>
  <si>
    <t>Olinalá                                 </t>
  </si>
  <si>
    <t>Ometepec                                </t>
  </si>
  <si>
    <t>Pedro Ascencio de Alquisiras            </t>
  </si>
  <si>
    <t>Petatlán                                </t>
  </si>
  <si>
    <t>Pilcaya                                 </t>
  </si>
  <si>
    <t>Pungarabato                             </t>
  </si>
  <si>
    <t>Quechultenango                          </t>
  </si>
  <si>
    <t>San Luis Acatlán                        </t>
  </si>
  <si>
    <t>San Marcos                              </t>
  </si>
  <si>
    <t>San Miguel Totolapan                    </t>
  </si>
  <si>
    <t>Taxco de Alarcón                        </t>
  </si>
  <si>
    <t>Tecoanapa                               </t>
  </si>
  <si>
    <t>Técpan de Galeana                       </t>
  </si>
  <si>
    <t>Teloloapan                              </t>
  </si>
  <si>
    <t>Tepecoacuilco de Trujano                </t>
  </si>
  <si>
    <t>Tetipac                                 </t>
  </si>
  <si>
    <t>Tixtla de Guerrero                      </t>
  </si>
  <si>
    <t>Tlacoachistlahuaca                      </t>
  </si>
  <si>
    <t>Tlacoapa                                </t>
  </si>
  <si>
    <t>Tlalchapa                               </t>
  </si>
  <si>
    <t>Tlalixtaquilla de Maldonado             </t>
  </si>
  <si>
    <t>Tlapa de Comonfort                      </t>
  </si>
  <si>
    <t>Tlapehuala                              </t>
  </si>
  <si>
    <t>Xalpatlahuác                            </t>
  </si>
  <si>
    <t>Xochihuehuetlán                         </t>
  </si>
  <si>
    <t>Xochistlahuaca                          </t>
  </si>
  <si>
    <t>Zapotitlán Tablas                       </t>
  </si>
  <si>
    <t>Zihuatanejo de Azueta          </t>
  </si>
  <si>
    <t>Zirándaro                 </t>
  </si>
  <si>
    <t>Zitlala                                 </t>
  </si>
  <si>
    <t>II. Gasto Etiquetado (II=A+B+C+D+E+F+G+H)</t>
  </si>
  <si>
    <t>Agroindustrias Del Sur                  </t>
  </si>
  <si>
    <t>Colegio de Educación Profesional Técnica</t>
  </si>
  <si>
    <t>Fideicomiso Bahía de Zihuatanejo</t>
  </si>
  <si>
    <t xml:space="preserve">Instituto De Seguridad Social De Los Servidores Públicos Del Estado De Guerrero </t>
  </si>
  <si>
    <t>Régimen Estatal de Protección Social en Salud</t>
  </si>
  <si>
    <t>Aportaciones Federales a Municipios</t>
  </si>
  <si>
    <t>Formato LDF-8</t>
  </si>
  <si>
    <t>Clasificación Funcional (Finalidad y Función)</t>
  </si>
  <si>
    <t>Subejercicio                                        (e)</t>
  </si>
  <si>
    <t>Aprobado                                                                                          (d)</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</si>
  <si>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</si>
  <si>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</si>
  <si>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</si>
  <si>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</si>
  <si>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</si>
  <si>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</si>
  <si>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</si>
  <si>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</si>
  <si>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</si>
  <si>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</si>
  <si>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</si>
  <si>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</si>
  <si>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</si>
  <si>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</si>
  <si>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</si>
  <si>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</si>
  <si>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</si>
  <si>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</si>
  <si>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</si>
  <si>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</si>
  <si>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</si>
  <si>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</si>
  <si>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</si>
  <si>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</si>
  <si>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</si>
  <si>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</si>
  <si>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</si>
  <si>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</si>
  <si>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</si>
  <si>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</si>
  <si>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</si>
  <si>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</si>
  <si>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</si>
  <si>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</si>
  <si>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r>
      <t xml:space="preserve">(a) Nombre del Ente Público: </t>
    </r>
    <r>
      <rPr>
        <sz val="8"/>
        <color theme="1"/>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</si>
  <si>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(c) Concepto:</t>
    </r>
    <r>
      <rPr>
        <sz val="8"/>
        <color theme="1"/>
        <rFont val="Arial Narrow"/>
        <family val="2"/>
      </rPr>
      <t xml:space="preserve"> Muestra la clasificación de los egresos a partir de la desagregación de Gasto No Etiquetado y Gasto Etiquetado. </t>
    </r>
  </si>
  <si>
    <r>
      <t xml:space="preserve">(d) Aprobado: </t>
    </r>
    <r>
      <rPr>
        <sz val="8"/>
        <color theme="1"/>
        <rFont val="Arial Narrow"/>
        <family val="2"/>
      </rPr>
      <t>Esta información se presentará en términos anualizados.</t>
    </r>
  </si>
  <si>
    <r>
      <t>(e) Subejercicio:</t>
    </r>
    <r>
      <rPr>
        <sz val="8"/>
        <color theme="1"/>
        <rFont val="Arial Narrow"/>
        <family val="2"/>
      </rPr>
      <t xml:space="preserve"> Representa el importe obtenido de la diferencia entre el Egreso Modificado y el Egreso Devengado.</t>
    </r>
  </si>
  <si>
    <t>Formato LDF-04</t>
  </si>
  <si>
    <t xml:space="preserve">Recaudado/                                                                       Pagado </t>
  </si>
  <si>
    <r>
      <t>B. Egresos Presupuestarios</t>
    </r>
    <r>
      <rPr>
        <b/>
        <vertAlign val="superscript"/>
        <sz val="6"/>
        <color theme="1"/>
        <rFont val="Arial"/>
        <family val="2"/>
      </rPr>
      <t>1</t>
    </r>
    <r>
      <rPr>
        <b/>
        <sz val="6"/>
        <color theme="1"/>
        <rFont val="Arial"/>
        <family val="2"/>
      </rPr>
      <t xml:space="preserve"> (B = B1+B2)</t>
    </r>
  </si>
  <si>
    <t>Formato LDF-05</t>
  </si>
  <si>
    <t>Estado Analítico de Ingresos Detallado - LDF</t>
  </si>
  <si>
    <t>Del 1° de enero al 31 de diciembre de 2016</t>
  </si>
  <si>
    <t xml:space="preserve">Concepto                                                                                                                                            </t>
  </si>
  <si>
    <t>Ingreso</t>
  </si>
  <si>
    <t>Diferencia                                                     (e)</t>
  </si>
  <si>
    <t>Estimado                                                           (d)</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</si>
  <si>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</si>
  <si>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</si>
  <si>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</si>
  <si>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</si>
  <si>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</si>
  <si>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</si>
  <si>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</si>
  <si>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</si>
  <si>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</si>
  <si>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</si>
  <si>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</si>
  <si>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</si>
  <si>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</si>
  <si>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</si>
  <si>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</si>
  <si>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</si>
  <si>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</si>
  <si>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</si>
  <si>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</si>
  <si>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</si>
  <si>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</si>
  <si>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</si>
  <si>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</si>
  <si>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</si>
  <si>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</si>
  <si>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</si>
  <si>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</si>
  <si>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</si>
  <si>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</si>
  <si>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</si>
  <si>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</si>
  <si>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</si>
  <si>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</si>
  <si>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</si>
  <si>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</si>
  <si>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</si>
  <si>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</si>
  <si>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</si>
  <si>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</si>
  <si>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</si>
  <si>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</si>
  <si>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</si>
  <si>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</si>
  <si>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</si>
  <si>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</si>
  <si>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</si>
  <si>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</si>
  <si>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</si>
  <si>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</si>
  <si>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</si>
  <si>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</si>
  <si>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</si>
  <si>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</si>
  <si>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</si>
  <si>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</si>
  <si>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</si>
  <si>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</si>
  <si>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</si>
  <si>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</si>
  <si>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</si>
  <si>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</si>
  <si>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</si>
  <si>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</si>
  <si>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r>
      <t xml:space="preserve">(a) Nombre del Ente Público: </t>
    </r>
    <r>
      <rPr>
        <sz val="7"/>
        <color indexed="8"/>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</si>
  <si>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indexed="8"/>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</si>
  <si>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indexed="8"/>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</si>
  <si>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indexed="8"/>
        <rFont val="Arial Narrow"/>
        <family val="2"/>
      </rPr>
      <t>Esta información se presentará en términos anualizados.</t>
    </r>
  </si>
  <si>
    <r>
      <t>(e) Diferencia:</t>
    </r>
    <r>
      <rPr>
        <sz val="7"/>
        <color indexed="8"/>
        <rFont val="Arial Narrow"/>
        <family val="2"/>
      </rPr>
      <t xml:space="preserve"> Representa el importe obtenido de la diferencia entre el Ingreso Recaudado y el Ingreso Estimado.</t>
    </r>
  </si>
  <si>
    <t>Revisado Por:</t>
  </si>
  <si>
    <t>Autorizado Por:</t>
  </si>
  <si>
    <t>El Jefe del Departamento de Control de Ingresos</t>
  </si>
  <si>
    <t>Director General de Recaudación</t>
  </si>
  <si>
    <t>La Subsecretaria de Ingresos</t>
  </si>
  <si>
    <t>______________________________________________</t>
  </si>
  <si>
    <t>________________________________________</t>
  </si>
  <si>
    <t>_________________________________</t>
  </si>
  <si>
    <t>C.P. Jesus Carteño López.</t>
  </si>
  <si>
    <t>Lic. Jorge Humberto Arrieta y Jimenez</t>
  </si>
  <si>
    <t>Lic. Maria del Carmen López Olivares</t>
  </si>
  <si>
    <t>al 31 de diciembre de 2016                                                              (d)</t>
  </si>
  <si>
    <t xml:space="preserve">Del 1 de enero al 31 de diciembre de 2016 </t>
  </si>
  <si>
    <t>Del 1 de enero al 31 de diciembre de 2016</t>
  </si>
  <si>
    <t>Poder Ejecutivo del Estado de Guerrero</t>
  </si>
  <si>
    <t>PODER EJECUTIVO DEL ESTADO DE GUERRERO.</t>
  </si>
  <si>
    <t xml:space="preserve">Estimado/                                                                     Aprobado                                            </t>
  </si>
  <si>
    <t xml:space="preserve">Concepto                                                                                                                                        </t>
  </si>
  <si>
    <t xml:space="preserve">Del 1° de enero al 31 de diciembre de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</si>
</sst>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_);_(@_)"/>
    <numFmt numFmtId="165" formatCode="_-* #,##0_-;\-* #,##0_-;_-* &quot;-&quot;??_-;_-@_-"/>
    <numFmt numFmtId="166" formatCode="0.0%"/>
    <numFmt numFmtId="167" formatCode="_(* #,##0.00_);_(* \(#,##0.00\);_(* &quot;-&quot;??_);_(@_)"/>
  </numFmts>
  <fonts count="42">
    <font>
      <sz val="11"/>
      <color theme="1"/>
      <name val="Calibri"/>
      <family val="2"/>
      <scheme val="minor"/>
    </font>
    <font>
      <sz val="10"/>
      <name val="Arial"/>
      <family val="2"/>
    </font>
    <font>
      <b/>
      <sz val="11"/>
      <color theme="1"/>
      <name val="Calibri"/>
      <family val="2"/>
      <scheme val="minor"/>
    </font>
    <font>
      <b/>
      <sz val="9"/>
      <color theme="0"/>
      <name val="Arial"/>
      <family val="2"/>
    </font>
    <font>
      <b/>
      <sz val="8"/>
      <color theme="0"/>
      <name val="Arial"/>
      <family val="2"/>
    </font>
    <font>
      <b/>
      <sz val="8"/>
      <color theme="1"/>
      <name val="Arial"/>
      <family val="2"/>
    </font>
    <font>
      <b/>
      <sz val="6"/>
      <color theme="1"/>
      <name val="Arial"/>
      <family val="2"/>
    </font>
    <font>
      <sz val="8"/>
      <color theme="1"/>
      <name val="Arial"/>
      <family val="2"/>
    </font>
    <font>
      <b/>
      <sz val="5"/>
      <color theme="1"/>
      <name val="Arial"/>
      <family val="2"/>
    </font>
    <font>
      <sz val="5"/>
      <color theme="1"/>
      <name val="Arial"/>
      <family val="2"/>
    </font>
    <font>
      <sz val="6"/>
      <color theme="1"/>
      <name val="Arial"/>
      <family val="2"/>
    </font>
    <font>
      <sz val="7"/>
      <color theme="1"/>
      <name val="Arial"/>
      <family val="2"/>
    </font>
    <font>
      <b/>
      <sz val="7"/>
      <color theme="1"/>
      <name val="Arial"/>
      <family val="2"/>
    </font>
    <font>
      <sz val="8"/>
      <color theme="1"/>
      <name val="Calibri"/>
      <family val="2"/>
      <scheme val="minor"/>
    </font>
    <font>
      <b/>
      <i/>
      <sz val="5"/>
      <color theme="1"/>
      <name val="Arial"/>
      <family val="2"/>
    </font>
    <font>
      <b/>
      <u val="single"/>
      <sz val="10"/>
      <color theme="1"/>
      <name val="Arial"/>
      <family val="2"/>
    </font>
    <font>
      <b/>
      <i/>
      <sz val="6"/>
      <color theme="1"/>
      <name val="Arial"/>
      <family val="2"/>
    </font>
    <font>
      <sz val="6"/>
      <color theme="1"/>
      <name val="Calibri"/>
      <family val="2"/>
      <scheme val="minor"/>
    </font>
    <font>
      <sz val="7"/>
      <color theme="1"/>
      <name val="Arial Narrow"/>
      <family val="2"/>
    </font>
    <font>
      <b/>
      <sz val="7"/>
      <color theme="1"/>
      <name val="Arial Narrow"/>
      <family val="2"/>
    </font>
    <font>
      <sz val="7"/>
      <color theme="1"/>
      <name val="Calibri"/>
      <family val="2"/>
      <scheme val="minor"/>
    </font>
    <font>
      <b/>
      <sz val="8"/>
      <color theme="1"/>
      <name val="Arial Narrow"/>
      <family val="2"/>
    </font>
    <font>
      <sz val="8"/>
      <color theme="1"/>
      <name val="Arial Narrow"/>
      <family val="2"/>
    </font>
    <font>
      <b/>
      <sz val="10"/>
      <name val="Arial Narrow"/>
      <family val="2"/>
    </font>
    <font>
      <b/>
      <sz val="11"/>
      <name val="Arial Narrow"/>
      <family val="2"/>
    </font>
    <font>
      <sz val="11"/>
      <name val="Calibri"/>
      <family val="2"/>
      <scheme val="minor"/>
    </font>
    <font>
      <b/>
      <sz val="11"/>
      <name val="Calibri"/>
      <family val="2"/>
      <scheme val="minor"/>
    </font>
    <font>
      <b/>
      <sz val="8"/>
      <color theme="0"/>
      <name val="Arial Narrow"/>
      <family val="2"/>
    </font>
    <font>
      <sz val="6"/>
      <color theme="1"/>
      <name val="Arial Narrow"/>
      <family val="2"/>
    </font>
    <font>
      <b/>
      <sz val="6"/>
      <color theme="1"/>
      <name val="Arial Narrow"/>
      <family val="2"/>
    </font>
    <font>
      <sz val="11"/>
      <color theme="1"/>
      <name val="Arial Narrow"/>
      <family val="2"/>
    </font>
    <font>
      <b/>
      <vertAlign val="superscript"/>
      <sz val="6"/>
      <color theme="1"/>
      <name val="Arial"/>
      <family val="2"/>
    </font>
    <font>
      <sz val="6"/>
      <name val="Arial"/>
      <family val="2"/>
    </font>
    <font>
      <b/>
      <sz val="6"/>
      <name val="Arial"/>
      <family val="2"/>
    </font>
    <font>
      <sz val="8"/>
      <name val="Arial"/>
      <family val="2"/>
    </font>
    <font>
      <sz val="7"/>
      <color indexed="8"/>
      <name val="Arial Narrow"/>
      <family val="2"/>
    </font>
    <font>
      <b/>
      <sz val="8"/>
      <name val="Arial Narrow"/>
      <family val="2"/>
    </font>
    <font>
      <sz val="8"/>
      <name val="Calibri"/>
      <family val="2"/>
      <scheme val="minor"/>
    </font>
    <font>
      <sz val="8"/>
      <name val="Arial Narrow"/>
      <family val="2"/>
    </font>
    <font>
      <sz val="10"/>
      <name val="Arial Narrow"/>
      <family val="2"/>
    </font>
    <font>
      <b/>
      <sz val="6"/>
      <color theme="0"/>
      <name val="Arial"/>
      <family val="2"/>
    </font>
    <font>
      <sz val="72"/>
      <color theme="1"/>
      <name val="Calibri"/>
      <family val="2"/>
    </font>
  </fonts>
  <fills count="7">
    <fill>
      <patternFill/>
    </fill>
    <fill>
      <patternFill patternType="gray125"/>
    </fill>
    <fill>
      <patternFill patternType="solid">
        <fgColor rgb="FFFF0000"/>
        <bgColor indexed="64"/>
      </patternFill>
    </fill>
    <fill>
      <patternFill patternType="solid">
        <fgColor theme="3" tint="0.7999799847602844"/>
        <bgColor indexed="64"/>
      </patternFill>
    </fill>
    <fill>
      <patternFill patternType="solid">
        <fgColor rgb="FFD9D9D9"/>
        <bgColor indexed="64"/>
      </patternFill>
    </fill>
    <fill>
      <patternFill patternType="solid">
        <fgColor theme="0"/>
        <bgColor indexed="64"/>
      </patternFill>
    </fill>
    <fill>
      <patternFill patternType="solid">
        <fgColor rgb="FF00B050"/>
        <bgColor indexed="64"/>
      </patternFill>
    </fill>
  </fills>
  <borders count="50">
    <border>
      <left/>
      <right/>
      <top/>
      <bottom/>
      <diagonal/>
    </border>
    <border>
      <left style="medium"/>
      <right/>
      <top style="medium"/>
      <bottom style="medium"/>
    </border>
    <border>
      <left/>
      <right style="medium"/>
      <top style="medium"/>
      <bottom style="medium"/>
    </border>
    <border>
      <left/>
      <right style="medium"/>
      <top/>
      <bottom style="medium"/>
    </border>
    <border>
      <left/>
      <right/>
      <top/>
      <bottom style="medium"/>
    </border>
    <border>
      <left style="medium"/>
      <right/>
      <top/>
      <bottom/>
    </border>
    <border>
      <left/>
      <right style="medium"/>
      <top/>
      <bottom/>
    </border>
    <border>
      <left style="medium"/>
      <right/>
      <top/>
      <bottom style="medium"/>
    </border>
    <border>
      <left style="medium"/>
      <right style="medium"/>
      <top/>
      <bottom style="hair"/>
    </border>
    <border>
      <left style="medium"/>
      <right style="medium"/>
      <top style="hair"/>
      <bottom style="hair"/>
    </border>
    <border>
      <left style="medium"/>
      <right/>
      <top style="hair"/>
      <bottom style="hair"/>
    </border>
    <border>
      <left/>
      <right style="medium"/>
      <top style="hair"/>
      <bottom style="hair"/>
    </border>
    <border>
      <left style="medium"/>
      <right/>
      <top/>
      <bottom style="hair"/>
    </border>
    <border>
      <left style="medium"/>
      <right style="medium"/>
      <top style="hair"/>
      <bottom style="medium"/>
    </border>
    <border>
      <left style="medium"/>
      <right/>
      <top style="hair"/>
      <bottom style="medium"/>
    </border>
    <border>
      <left/>
      <right style="medium"/>
      <top style="hair"/>
      <bottom style="medium"/>
    </border>
    <border>
      <left style="medium"/>
      <right style="medium"/>
      <top style="medium"/>
      <bottom style="medium"/>
    </border>
    <border>
      <left style="thin"/>
      <right/>
      <top/>
      <bottom/>
    </border>
    <border>
      <left style="thin"/>
      <right style="thin"/>
      <top/>
      <bottom/>
    </border>
    <border>
      <left/>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style="thin"/>
      <right style="thin"/>
      <top/>
      <bottom style="thin"/>
    </border>
    <border>
      <left/>
      <right/>
      <top/>
      <bottom style="thin"/>
    </border>
    <border>
      <left/>
      <right style="thin"/>
      <top/>
      <bottom style="thin"/>
    </border>
    <border>
      <left style="thin"/>
      <right style="thin"/>
      <top style="thin"/>
      <bottom style="thin"/>
    </border>
    <border>
      <left/>
      <right/>
      <top style="medium"/>
      <bottom style="medium"/>
    </border>
    <border>
      <left style="medium"/>
      <right style="medium"/>
      <top style="hair"/>
      <bottom/>
    </border>
    <border>
      <left style="medium"/>
      <right style="medium"/>
      <top style="medium"/>
      <bottom style="hair"/>
    </border>
    <border>
      <left/>
      <right/>
      <top style="hair"/>
      <bottom style="hair"/>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style="medium"/>
      <right style="medium"/>
      <top style="thin"/>
      <bottom/>
    </border>
    <border>
      <left style="medium"/>
      <right style="thin"/>
      <top style="thin"/>
      <bottom/>
    </border>
    <border>
      <left style="thin"/>
      <right style="medium"/>
      <top/>
      <bottom/>
    </border>
    <border>
      <left style="medium"/>
      <right style="thin"/>
      <top/>
      <bottom/>
    </border>
    <border>
      <left style="thin"/>
      <right style="medium"/>
      <top/>
      <bottom style="thin"/>
    </border>
    <border>
      <left style="medium"/>
      <right style="medium"/>
      <top/>
      <bottom style="thin"/>
    </border>
    <border>
      <left style="medium"/>
      <right style="thin"/>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1" fillId="0" borderId="0">
      <alignment/>
      <protection/>
    </xf>
    <xf numFmtId="167"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368">
    <xf numFmtId="0" fontId="0" fillId="0" borderId="0" xfId="0"/>
    <xf numFmtId="0" fontId="0" fillId="0" borderId="1" xfId="0" applyBorder="1"/>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6" fillId="0" borderId="4" xfId="0" applyFont="1" applyBorder="1" applyAlignment="1">
      <alignment horizontal="justify" vertical="center" wrapText="1"/>
    </xf>
    <xf numFmtId="0" fontId="5" fillId="0" borderId="3" xfId="0" applyFont="1" applyBorder="1" applyAlignment="1">
      <alignment horizontal="left" vertical="center" wrapText="1"/>
    </xf>
    <xf numFmtId="0" fontId="0" fillId="0" borderId="5" xfId="0" applyBorder="1"/>
    <xf numFmtId="0" fontId="5" fillId="0" borderId="6" xfId="0" applyFont="1" applyBorder="1" applyAlignment="1">
      <alignment horizontal="justify" vertical="center" wrapText="1"/>
    </xf>
    <xf numFmtId="41" fontId="5" fillId="0" borderId="6" xfId="0" applyNumberFormat="1" applyFont="1" applyBorder="1" applyAlignment="1">
      <alignment horizontal="justify" vertical="center" wrapText="1"/>
    </xf>
    <xf numFmtId="0" fontId="7" fillId="0" borderId="0" xfId="0" applyFont="1" applyAlignment="1">
      <alignment horizontal="justify" vertical="center" wrapText="1"/>
    </xf>
    <xf numFmtId="41" fontId="8" fillId="0" borderId="6" xfId="0" applyNumberFormat="1" applyFont="1" applyBorder="1" applyAlignment="1">
      <alignment horizontal="justify" vertical="center" wrapText="1"/>
    </xf>
    <xf numFmtId="41" fontId="9" fillId="0" borderId="6" xfId="0" applyNumberFormat="1" applyFont="1" applyBorder="1" applyAlignment="1">
      <alignment horizontal="justify" vertical="center" wrapText="1"/>
    </xf>
    <xf numFmtId="0" fontId="10" fillId="0" borderId="6" xfId="0" applyFont="1" applyBorder="1" applyAlignment="1">
      <alignment horizontal="justify" vertical="center" wrapText="1"/>
    </xf>
    <xf numFmtId="41" fontId="11" fillId="0" borderId="6" xfId="0" applyNumberFormat="1" applyFont="1" applyBorder="1" applyAlignment="1">
      <alignment horizontal="justify" vertical="center" wrapText="1"/>
    </xf>
    <xf numFmtId="0" fontId="9" fillId="0" borderId="0" xfId="0" applyFont="1" applyAlignment="1">
      <alignment horizontal="justify" vertical="center" wrapText="1"/>
    </xf>
    <xf numFmtId="0" fontId="10" fillId="0" borderId="6" xfId="0" applyFont="1" applyBorder="1" applyAlignment="1">
      <alignment horizontal="left" vertical="center" wrapText="1"/>
    </xf>
    <xf numFmtId="0" fontId="9" fillId="0" borderId="6" xfId="0" applyFont="1" applyBorder="1" applyAlignment="1">
      <alignment horizontal="justify" vertical="center" wrapText="1"/>
    </xf>
    <xf numFmtId="0" fontId="12" fillId="0" borderId="6" xfId="0" applyFont="1" applyBorder="1" applyAlignment="1">
      <alignment horizontal="justify" vertical="center" wrapText="1"/>
    </xf>
    <xf numFmtId="41" fontId="12" fillId="0" borderId="6" xfId="0" applyNumberFormat="1" applyFont="1" applyBorder="1" applyAlignment="1">
      <alignment horizontal="justify" vertical="center" wrapText="1"/>
    </xf>
    <xf numFmtId="41" fontId="13" fillId="0" borderId="0" xfId="0" applyNumberFormat="1" applyFont="1"/>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Border="1" applyAlignment="1">
      <alignment horizontal="justify" vertical="center" wrapText="1"/>
    </xf>
    <xf numFmtId="0" fontId="14" fillId="0" borderId="6" xfId="0" applyFont="1" applyBorder="1" applyAlignment="1">
      <alignment horizontal="justify" vertical="center" wrapText="1"/>
    </xf>
    <xf numFmtId="41" fontId="7" fillId="0" borderId="6" xfId="0" applyNumberFormat="1" applyFont="1" applyBorder="1" applyAlignment="1">
      <alignment horizontal="justify" vertical="center" wrapText="1"/>
    </xf>
    <xf numFmtId="0" fontId="7"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6" xfId="0" applyFont="1" applyBorder="1" applyAlignment="1">
      <alignment horizontal="justify" vertical="center" wrapText="1"/>
    </xf>
    <xf numFmtId="0" fontId="11" fillId="0" borderId="6" xfId="0" applyFont="1" applyBorder="1" applyAlignment="1">
      <alignment horizontal="justify" vertical="center" wrapText="1"/>
    </xf>
    <xf numFmtId="0" fontId="0" fillId="0" borderId="7" xfId="0" applyBorder="1"/>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15" fillId="0" borderId="0" xfId="0" applyFont="1" applyAlignment="1">
      <alignment horizontal="right" vertical="center"/>
    </xf>
    <xf numFmtId="0" fontId="6" fillId="0" borderId="8" xfId="0" applyFont="1" applyBorder="1" applyAlignment="1">
      <alignment horizontal="justify" vertical="center" wrapText="1"/>
    </xf>
    <xf numFmtId="0" fontId="16"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9" xfId="0" applyFont="1" applyBorder="1" applyAlignment="1">
      <alignment horizontal="justify" vertical="center" wrapText="1"/>
    </xf>
    <xf numFmtId="164" fontId="6" fillId="0" borderId="9" xfId="0" applyNumberFormat="1" applyFont="1" applyBorder="1" applyAlignment="1">
      <alignment horizontal="justify" vertical="center" wrapText="1"/>
    </xf>
    <xf numFmtId="3" fontId="6" fillId="0" borderId="9" xfId="0" applyNumberFormat="1" applyFont="1" applyBorder="1" applyAlignment="1">
      <alignment horizontal="justify" vertical="center" wrapText="1"/>
    </xf>
    <xf numFmtId="0" fontId="10" fillId="0" borderId="9" xfId="0" applyFont="1" applyFill="1" applyBorder="1" applyAlignment="1">
      <alignment horizontal="justify" vertical="center" wrapText="1"/>
    </xf>
    <xf numFmtId="0" fontId="0" fillId="0" borderId="10" xfId="0" applyBorder="1"/>
    <xf numFmtId="0" fontId="10" fillId="0" borderId="11" xfId="0" applyFont="1" applyBorder="1" applyAlignment="1">
      <alignment vertical="center" wrapText="1"/>
    </xf>
    <xf numFmtId="4" fontId="16" fillId="0" borderId="9" xfId="0" applyNumberFormat="1" applyFont="1" applyBorder="1" applyAlignment="1">
      <alignment horizontal="justify" vertical="center" wrapText="1"/>
    </xf>
    <xf numFmtId="0" fontId="0" fillId="0" borderId="12" xfId="0" applyBorder="1"/>
    <xf numFmtId="0" fontId="14" fillId="0" borderId="13" xfId="0" applyFont="1" applyBorder="1" applyAlignment="1">
      <alignment horizontal="justify" vertical="center" wrapText="1"/>
    </xf>
    <xf numFmtId="0" fontId="10" fillId="0" borderId="0" xfId="0" applyFont="1" applyAlignment="1">
      <alignment horizontal="justify" vertical="center"/>
    </xf>
    <xf numFmtId="0" fontId="10" fillId="0" borderId="8" xfId="0" applyFont="1" applyBorder="1" applyAlignment="1">
      <alignment horizontal="justify" vertical="center" wrapText="1"/>
    </xf>
    <xf numFmtId="0" fontId="17" fillId="0" borderId="10" xfId="0" applyFont="1" applyBorder="1"/>
    <xf numFmtId="165" fontId="10" fillId="0" borderId="9" xfId="20" applyNumberFormat="1" applyFont="1" applyBorder="1" applyAlignment="1">
      <alignment horizontal="justify" vertical="center" wrapText="1"/>
    </xf>
    <xf numFmtId="0" fontId="10" fillId="2" borderId="9" xfId="0" applyFont="1" applyFill="1" applyBorder="1" applyAlignment="1">
      <alignment horizontal="justify" vertical="center" wrapText="1"/>
    </xf>
    <xf numFmtId="0" fontId="17" fillId="0" borderId="14" xfId="0" applyFont="1" applyBorder="1"/>
    <xf numFmtId="0" fontId="10" fillId="0" borderId="15" xfId="0" applyFont="1" applyBorder="1" applyAlignment="1">
      <alignment horizontal="justify" vertical="center" wrapText="1"/>
    </xf>
    <xf numFmtId="0" fontId="10" fillId="0" borderId="13" xfId="0" applyFont="1" applyBorder="1" applyAlignment="1">
      <alignment horizontal="justify" vertical="center" wrapText="1"/>
    </xf>
    <xf numFmtId="0" fontId="18" fillId="0" borderId="0" xfId="0" applyFont="1"/>
    <xf numFmtId="0" fontId="19" fillId="3" borderId="0" xfId="0" applyFont="1" applyFill="1" applyBorder="1" applyAlignment="1">
      <alignment horizontal="justify" vertical="center" wrapText="1"/>
    </xf>
    <xf numFmtId="0" fontId="18" fillId="3" borderId="0" xfId="0" applyFont="1" applyFill="1"/>
    <xf numFmtId="0" fontId="20" fillId="0" borderId="0" xfId="0" applyFont="1"/>
    <xf numFmtId="0" fontId="0" fillId="0" borderId="0" xfId="0" applyAlignment="1">
      <alignment horizontal="center" vertical="center"/>
    </xf>
    <xf numFmtId="0" fontId="6" fillId="4" borderId="16" xfId="0" applyFont="1" applyFill="1" applyBorder="1" applyAlignment="1">
      <alignment horizontal="center" vertical="center" wrapText="1"/>
    </xf>
    <xf numFmtId="0" fontId="16" fillId="0" borderId="8" xfId="0" applyFont="1" applyBorder="1" applyAlignment="1">
      <alignment horizontal="justify" vertical="center" wrapText="1"/>
    </xf>
    <xf numFmtId="0" fontId="6" fillId="0" borderId="9" xfId="0" applyFont="1" applyBorder="1" applyAlignment="1">
      <alignment horizontal="left" vertical="center" wrapText="1"/>
    </xf>
    <xf numFmtId="0" fontId="10" fillId="0" borderId="9" xfId="0" applyFont="1" applyBorder="1" applyAlignment="1">
      <alignment horizontal="left" vertical="center" wrapText="1" indent="1"/>
    </xf>
    <xf numFmtId="0" fontId="10" fillId="0" borderId="9" xfId="0" applyFont="1" applyBorder="1" applyAlignment="1">
      <alignment horizontal="left" vertical="center" wrapText="1"/>
    </xf>
    <xf numFmtId="0" fontId="6" fillId="0" borderId="13" xfId="0" applyFont="1" applyBorder="1" applyAlignment="1">
      <alignment horizontal="justify" vertical="center" wrapText="1"/>
    </xf>
    <xf numFmtId="0" fontId="21" fillId="3" borderId="0" xfId="0" applyFont="1" applyFill="1"/>
    <xf numFmtId="0" fontId="22" fillId="3" borderId="0" xfId="0" applyFont="1" applyFill="1"/>
    <xf numFmtId="0" fontId="22" fillId="0" borderId="0" xfId="0" applyFont="1"/>
    <xf numFmtId="0" fontId="24" fillId="5" borderId="0" xfId="21" applyFont="1" applyFill="1" applyAlignment="1">
      <alignment/>
      <protection/>
    </xf>
    <xf numFmtId="0" fontId="25" fillId="5" borderId="0" xfId="21" applyFont="1" applyFill="1">
      <alignment/>
      <protection/>
    </xf>
    <xf numFmtId="0" fontId="0" fillId="5" borderId="0" xfId="0" applyFill="1"/>
    <xf numFmtId="0" fontId="26" fillId="5" borderId="0" xfId="21" applyFont="1" applyFill="1" applyAlignment="1">
      <alignment/>
      <protection/>
    </xf>
    <xf numFmtId="0" fontId="26" fillId="5" borderId="0" xfId="21" applyFont="1" applyFill="1" applyBorder="1" applyAlignment="1">
      <alignment horizontal="center"/>
      <protection/>
    </xf>
    <xf numFmtId="0" fontId="28" fillId="5" borderId="17" xfId="0" applyFont="1" applyFill="1" applyBorder="1" applyAlignment="1">
      <alignment horizontal="left" vertical="center" wrapText="1" indent="4"/>
    </xf>
    <xf numFmtId="0" fontId="29" fillId="5" borderId="17" xfId="0" applyFont="1" applyFill="1" applyBorder="1" applyAlignment="1">
      <alignment vertical="center"/>
    </xf>
    <xf numFmtId="4" fontId="28" fillId="5" borderId="18" xfId="0" applyNumberFormat="1" applyFont="1" applyFill="1" applyBorder="1"/>
    <xf numFmtId="4" fontId="28" fillId="5" borderId="19" xfId="0" applyNumberFormat="1" applyFont="1" applyFill="1" applyBorder="1"/>
    <xf numFmtId="4" fontId="29" fillId="5" borderId="18" xfId="0" applyNumberFormat="1" applyFont="1" applyFill="1" applyBorder="1"/>
    <xf numFmtId="4" fontId="29" fillId="5" borderId="19" xfId="0" applyNumberFormat="1" applyFont="1" applyFill="1" applyBorder="1"/>
    <xf numFmtId="0" fontId="21" fillId="5" borderId="0" xfId="0" applyFont="1" applyFill="1" applyAlignment="1">
      <alignment vertical="center"/>
    </xf>
    <xf numFmtId="0" fontId="22" fillId="5" borderId="0" xfId="0" applyFont="1" applyFill="1" applyAlignment="1">
      <alignment vertical="center"/>
    </xf>
    <xf numFmtId="0" fontId="27" fillId="6" borderId="20" xfId="0" applyFont="1" applyFill="1" applyBorder="1" applyAlignment="1">
      <alignment horizontal="center" vertical="center" wrapText="1"/>
    </xf>
    <xf numFmtId="0" fontId="27" fillId="6" borderId="20" xfId="0" applyFont="1" applyFill="1" applyBorder="1" applyAlignment="1">
      <alignment horizontal="center" vertical="center"/>
    </xf>
    <xf numFmtId="0" fontId="29" fillId="5" borderId="21" xfId="0" applyFont="1" applyFill="1" applyBorder="1" applyAlignment="1">
      <alignment horizontal="left" vertical="center"/>
    </xf>
    <xf numFmtId="4" fontId="29" fillId="5" borderId="20" xfId="0" applyNumberFormat="1" applyFont="1" applyFill="1" applyBorder="1" applyAlignment="1">
      <alignment horizontal="right" vertical="center"/>
    </xf>
    <xf numFmtId="4" fontId="29" fillId="5" borderId="22" xfId="0" applyNumberFormat="1" applyFont="1" applyFill="1" applyBorder="1" applyAlignment="1">
      <alignment horizontal="right" vertical="center"/>
    </xf>
    <xf numFmtId="4" fontId="29" fillId="5" borderId="23" xfId="0" applyNumberFormat="1" applyFont="1" applyFill="1" applyBorder="1" applyAlignment="1">
      <alignment horizontal="right" vertical="center"/>
    </xf>
    <xf numFmtId="0" fontId="29" fillId="5" borderId="17" xfId="0" applyFont="1" applyFill="1" applyBorder="1" applyAlignment="1">
      <alignment horizontal="left" vertical="center"/>
    </xf>
    <xf numFmtId="4" fontId="29" fillId="5" borderId="18" xfId="0" applyNumberFormat="1" applyFont="1" applyFill="1" applyBorder="1" applyAlignment="1">
      <alignment horizontal="right" vertical="center"/>
    </xf>
    <xf numFmtId="4" fontId="29" fillId="5" borderId="0" xfId="0" applyNumberFormat="1" applyFont="1" applyFill="1" applyBorder="1" applyAlignment="1">
      <alignment horizontal="right" vertical="center"/>
    </xf>
    <xf numFmtId="4" fontId="29" fillId="5" borderId="19" xfId="0" applyNumberFormat="1" applyFont="1" applyFill="1" applyBorder="1" applyAlignment="1">
      <alignment horizontal="right" vertical="center"/>
    </xf>
    <xf numFmtId="0" fontId="2" fillId="5" borderId="0" xfId="0" applyFont="1" applyFill="1"/>
    <xf numFmtId="0" fontId="28" fillId="5" borderId="17" xfId="0" applyFont="1" applyFill="1" applyBorder="1" applyAlignment="1">
      <alignment horizontal="left" vertical="center" indent="3"/>
    </xf>
    <xf numFmtId="4" fontId="28" fillId="5" borderId="18" xfId="0" applyNumberFormat="1" applyFont="1" applyFill="1" applyBorder="1" applyAlignment="1">
      <alignment horizontal="right" vertical="center"/>
    </xf>
    <xf numFmtId="4" fontId="28" fillId="5" borderId="0" xfId="0" applyNumberFormat="1" applyFont="1" applyFill="1" applyBorder="1" applyAlignment="1">
      <alignment horizontal="right" vertical="center"/>
    </xf>
    <xf numFmtId="4" fontId="28" fillId="5" borderId="19" xfId="0" applyNumberFormat="1" applyFont="1" applyFill="1" applyBorder="1" applyAlignment="1">
      <alignment horizontal="right" vertical="center"/>
    </xf>
    <xf numFmtId="0" fontId="29" fillId="5" borderId="17" xfId="0" applyFont="1" applyFill="1" applyBorder="1" applyAlignment="1">
      <alignment horizontal="left" vertical="center" wrapText="1"/>
    </xf>
    <xf numFmtId="0" fontId="28" fillId="5" borderId="24" xfId="0" applyFont="1" applyFill="1" applyBorder="1" applyAlignment="1">
      <alignment horizontal="left" vertical="center" indent="3"/>
    </xf>
    <xf numFmtId="4" fontId="28" fillId="5" borderId="25" xfId="0" applyNumberFormat="1" applyFont="1" applyFill="1" applyBorder="1" applyAlignment="1">
      <alignment horizontal="right" vertical="center"/>
    </xf>
    <xf numFmtId="4" fontId="28" fillId="5" borderId="26" xfId="0" applyNumberFormat="1" applyFont="1" applyFill="1" applyBorder="1" applyAlignment="1">
      <alignment horizontal="right" vertical="center"/>
    </xf>
    <xf numFmtId="4" fontId="28" fillId="5" borderId="27" xfId="0" applyNumberFormat="1" applyFont="1" applyFill="1" applyBorder="1" applyAlignment="1">
      <alignment horizontal="right" vertical="center"/>
    </xf>
    <xf numFmtId="0" fontId="28" fillId="5" borderId="17" xfId="0" applyFont="1" applyFill="1" applyBorder="1" applyAlignment="1">
      <alignment horizontal="left" vertical="center"/>
    </xf>
    <xf numFmtId="0" fontId="28" fillId="5" borderId="18"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19" xfId="0" applyFont="1" applyFill="1" applyBorder="1" applyAlignment="1">
      <alignment horizontal="center" vertical="center"/>
    </xf>
    <xf numFmtId="0" fontId="28" fillId="5" borderId="24" xfId="0" applyFont="1" applyFill="1" applyBorder="1" applyAlignment="1">
      <alignment horizontal="left" vertical="center"/>
    </xf>
    <xf numFmtId="0" fontId="28" fillId="5" borderId="25"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7" xfId="0" applyFont="1" applyFill="1" applyBorder="1" applyAlignment="1">
      <alignment horizontal="center" vertical="center"/>
    </xf>
    <xf numFmtId="0" fontId="17" fillId="5" borderId="0" xfId="0" applyFont="1" applyFill="1"/>
    <xf numFmtId="0" fontId="19" fillId="5" borderId="0" xfId="0" applyFont="1" applyFill="1"/>
    <xf numFmtId="0" fontId="18" fillId="5" borderId="0" xfId="0" applyFont="1" applyFill="1"/>
    <xf numFmtId="0" fontId="19" fillId="5" borderId="0" xfId="0" applyFont="1" applyFill="1" applyAlignment="1">
      <alignment vertical="center" wrapText="1"/>
    </xf>
    <xf numFmtId="0" fontId="19" fillId="5" borderId="0" xfId="0" applyFont="1" applyFill="1" applyAlignment="1">
      <alignment vertical="center"/>
    </xf>
    <xf numFmtId="0" fontId="27" fillId="6" borderId="28" xfId="0" applyFont="1" applyFill="1" applyBorder="1" applyAlignment="1">
      <alignment horizontal="center" vertical="center" wrapText="1"/>
    </xf>
    <xf numFmtId="0" fontId="29" fillId="5" borderId="21" xfId="0" applyFont="1" applyFill="1" applyBorder="1" applyAlignment="1">
      <alignment horizontal="left" vertical="center" wrapText="1"/>
    </xf>
    <xf numFmtId="4" fontId="29" fillId="5" borderId="20" xfId="0" applyNumberFormat="1" applyFont="1" applyFill="1" applyBorder="1" applyAlignment="1">
      <alignment vertical="center"/>
    </xf>
    <xf numFmtId="4" fontId="29" fillId="5" borderId="22" xfId="0" applyNumberFormat="1" applyFont="1" applyFill="1" applyBorder="1" applyAlignment="1">
      <alignment vertical="center"/>
    </xf>
    <xf numFmtId="4" fontId="29" fillId="5" borderId="23" xfId="0" applyNumberFormat="1" applyFont="1" applyFill="1" applyBorder="1" applyAlignment="1">
      <alignment vertical="center"/>
    </xf>
    <xf numFmtId="0" fontId="29" fillId="5" borderId="17" xfId="0" applyFont="1" applyFill="1" applyBorder="1" applyAlignment="1">
      <alignment/>
    </xf>
    <xf numFmtId="4" fontId="29" fillId="5" borderId="0" xfId="0" applyNumberFormat="1" applyFont="1" applyFill="1" applyBorder="1"/>
    <xf numFmtId="0" fontId="28" fillId="5" borderId="17" xfId="0" applyFont="1" applyFill="1" applyBorder="1" applyAlignment="1">
      <alignment/>
    </xf>
    <xf numFmtId="4" fontId="28" fillId="5" borderId="0" xfId="0" applyNumberFormat="1" applyFont="1" applyFill="1" applyBorder="1"/>
    <xf numFmtId="0" fontId="28" fillId="5" borderId="24" xfId="0" applyFont="1" applyFill="1" applyBorder="1" applyAlignment="1">
      <alignment/>
    </xf>
    <xf numFmtId="4" fontId="28" fillId="5" borderId="25" xfId="0" applyNumberFormat="1" applyFont="1" applyFill="1" applyBorder="1"/>
    <xf numFmtId="4" fontId="28" fillId="5" borderId="26" xfId="0" applyNumberFormat="1" applyFont="1" applyFill="1" applyBorder="1"/>
    <xf numFmtId="4" fontId="28" fillId="5" borderId="27" xfId="0" applyNumberFormat="1" applyFont="1" applyFill="1" applyBorder="1"/>
    <xf numFmtId="0" fontId="30" fillId="5" borderId="17" xfId="0" applyFont="1" applyFill="1" applyBorder="1"/>
    <xf numFmtId="4" fontId="28" fillId="5" borderId="18" xfId="0" applyNumberFormat="1" applyFont="1" applyFill="1" applyBorder="1" applyAlignment="1">
      <alignment horizontal="center" vertical="center" wrapText="1"/>
    </xf>
    <xf numFmtId="4" fontId="28" fillId="5" borderId="0" xfId="0" applyNumberFormat="1" applyFont="1" applyFill="1" applyBorder="1" applyAlignment="1">
      <alignment horizontal="center" vertical="center" wrapText="1"/>
    </xf>
    <xf numFmtId="4" fontId="28" fillId="5" borderId="19" xfId="0" applyNumberFormat="1" applyFont="1" applyFill="1" applyBorder="1" applyAlignment="1">
      <alignment horizontal="center" vertical="center" wrapText="1"/>
    </xf>
    <xf numFmtId="4" fontId="29" fillId="5" borderId="18" xfId="0" applyNumberFormat="1" applyFont="1" applyFill="1" applyBorder="1" applyAlignment="1">
      <alignment horizontal="right" vertical="center" wrapText="1"/>
    </xf>
    <xf numFmtId="4" fontId="29" fillId="5" borderId="0" xfId="0" applyNumberFormat="1" applyFont="1" applyFill="1" applyBorder="1" applyAlignment="1">
      <alignment horizontal="right" vertical="center" wrapText="1"/>
    </xf>
    <xf numFmtId="4" fontId="29" fillId="5" borderId="19" xfId="0" applyNumberFormat="1" applyFont="1" applyFill="1" applyBorder="1" applyAlignment="1">
      <alignment horizontal="right" vertical="center" wrapText="1"/>
    </xf>
    <xf numFmtId="0" fontId="30" fillId="5" borderId="24" xfId="0" applyFont="1" applyFill="1" applyBorder="1"/>
    <xf numFmtId="4" fontId="28" fillId="5" borderId="25" xfId="0" applyNumberFormat="1" applyFont="1" applyFill="1" applyBorder="1" applyAlignment="1">
      <alignment horizontal="center" vertical="center" wrapText="1"/>
    </xf>
    <xf numFmtId="4" fontId="28" fillId="5" borderId="26" xfId="0" applyNumberFormat="1" applyFont="1" applyFill="1" applyBorder="1" applyAlignment="1">
      <alignment horizontal="center" vertical="center" wrapText="1"/>
    </xf>
    <xf numFmtId="4" fontId="28" fillId="5" borderId="27" xfId="0" applyNumberFormat="1" applyFont="1" applyFill="1" applyBorder="1" applyAlignment="1">
      <alignment horizontal="center" vertical="center" wrapText="1"/>
    </xf>
    <xf numFmtId="0" fontId="30" fillId="5" borderId="21" xfId="0" applyFont="1" applyFill="1" applyBorder="1"/>
    <xf numFmtId="0" fontId="28" fillId="5" borderId="20" xfId="0" applyFont="1" applyFill="1" applyBorder="1" applyAlignment="1">
      <alignment horizontal="center" vertical="center" wrapText="1"/>
    </xf>
    <xf numFmtId="0" fontId="28" fillId="5" borderId="22" xfId="0" applyFont="1" applyFill="1" applyBorder="1" applyAlignment="1">
      <alignment horizontal="center" vertical="center" wrapText="1"/>
    </xf>
    <xf numFmtId="0" fontId="28" fillId="5" borderId="23" xfId="0" applyFont="1" applyFill="1" applyBorder="1" applyAlignment="1">
      <alignment horizontal="center" vertical="center" wrapText="1"/>
    </xf>
    <xf numFmtId="0" fontId="29" fillId="5" borderId="17" xfId="0" applyFont="1" applyFill="1" applyBorder="1" applyAlignment="1">
      <alignment horizontal="left" vertical="center" indent="2"/>
    </xf>
    <xf numFmtId="0" fontId="28" fillId="5" borderId="17" xfId="0" applyFont="1" applyFill="1" applyBorder="1" applyAlignment="1">
      <alignment horizontal="left" vertical="center" indent="4"/>
    </xf>
    <xf numFmtId="0" fontId="28" fillId="5" borderId="24" xfId="0" applyFont="1" applyFill="1" applyBorder="1" applyAlignment="1">
      <alignment horizontal="left" vertical="center" indent="4"/>
    </xf>
    <xf numFmtId="0" fontId="28" fillId="5" borderId="17" xfId="0" applyFont="1" applyFill="1" applyBorder="1" applyAlignment="1">
      <alignment horizontal="left" vertical="center" indent="2"/>
    </xf>
    <xf numFmtId="0" fontId="28" fillId="5" borderId="17" xfId="0" applyFont="1" applyFill="1" applyBorder="1" applyAlignment="1">
      <alignment horizontal="left" vertical="center" wrapText="1" indent="2"/>
    </xf>
    <xf numFmtId="4" fontId="28" fillId="5" borderId="18" xfId="0" applyNumberFormat="1" applyFont="1" applyFill="1" applyBorder="1" applyAlignment="1">
      <alignment horizontal="center" vertical="center"/>
    </xf>
    <xf numFmtId="4" fontId="28" fillId="5" borderId="0" xfId="0" applyNumberFormat="1" applyFont="1" applyFill="1" applyBorder="1" applyAlignment="1">
      <alignment horizontal="center" vertical="center"/>
    </xf>
    <xf numFmtId="4" fontId="28" fillId="5" borderId="19" xfId="0" applyNumberFormat="1" applyFont="1" applyFill="1" applyBorder="1" applyAlignment="1">
      <alignment horizontal="center" vertical="center"/>
    </xf>
    <xf numFmtId="4" fontId="28" fillId="5" borderId="25" xfId="0" applyNumberFormat="1" applyFont="1" applyFill="1" applyBorder="1" applyAlignment="1">
      <alignment horizontal="center" vertical="center"/>
    </xf>
    <xf numFmtId="4" fontId="28" fillId="5" borderId="26" xfId="0" applyNumberFormat="1" applyFont="1" applyFill="1" applyBorder="1" applyAlignment="1">
      <alignment horizontal="center" vertical="center"/>
    </xf>
    <xf numFmtId="4" fontId="28" fillId="5" borderId="27" xfId="0" applyNumberFormat="1" applyFont="1" applyFill="1" applyBorder="1" applyAlignment="1">
      <alignment horizontal="center" vertical="center"/>
    </xf>
    <xf numFmtId="0" fontId="22" fillId="5" borderId="0" xfId="0" applyFont="1" applyFill="1"/>
    <xf numFmtId="0" fontId="21" fillId="5" borderId="0" xfId="0" applyFont="1" applyFill="1" applyAlignment="1">
      <alignment vertical="center" wrapText="1"/>
    </xf>
    <xf numFmtId="0" fontId="21" fillId="5" borderId="0" xfId="0" applyFont="1" applyFill="1" applyAlignment="1">
      <alignment horizontal="left" vertical="center"/>
    </xf>
    <xf numFmtId="0" fontId="21" fillId="5" borderId="0" xfId="0" applyFont="1" applyFill="1" applyAlignment="1">
      <alignment horizontal="justify" vertical="center"/>
    </xf>
    <xf numFmtId="0" fontId="6" fillId="0" borderId="9" xfId="0" applyFont="1" applyBorder="1" applyAlignment="1">
      <alignment horizontal="justify" vertical="center" wrapText="1"/>
    </xf>
    <xf numFmtId="0" fontId="1" fillId="0" borderId="0" xfId="22">
      <alignment/>
      <protection/>
    </xf>
    <xf numFmtId="0" fontId="15" fillId="0" borderId="0" xfId="22" applyFont="1" applyAlignment="1">
      <alignment horizontal="right" vertical="center"/>
      <protection/>
    </xf>
    <xf numFmtId="0" fontId="10" fillId="0" borderId="7" xfId="22" applyFont="1" applyBorder="1" applyAlignment="1">
      <alignment vertical="center"/>
      <protection/>
    </xf>
    <xf numFmtId="0" fontId="10" fillId="0" borderId="4" xfId="22" applyFont="1" applyBorder="1" applyAlignment="1">
      <alignment vertical="center"/>
      <protection/>
    </xf>
    <xf numFmtId="0" fontId="10" fillId="0" borderId="29" xfId="22" applyFont="1" applyBorder="1" applyAlignment="1">
      <alignment vertical="center"/>
      <protection/>
    </xf>
    <xf numFmtId="0" fontId="10" fillId="0" borderId="8" xfId="22" applyFont="1" applyBorder="1" applyAlignment="1">
      <alignment vertical="center" wrapText="1"/>
      <protection/>
    </xf>
    <xf numFmtId="0" fontId="6" fillId="0" borderId="9" xfId="22" applyFont="1" applyBorder="1" applyAlignment="1">
      <alignment vertical="center" wrapText="1"/>
      <protection/>
    </xf>
    <xf numFmtId="4" fontId="6" fillId="0" borderId="9" xfId="22" applyNumberFormat="1" applyFont="1" applyBorder="1" applyAlignment="1">
      <alignment vertical="center" wrapText="1"/>
      <protection/>
    </xf>
    <xf numFmtId="167" fontId="6" fillId="0" borderId="9" xfId="23" applyFont="1" applyBorder="1" applyAlignment="1">
      <alignment vertical="center" wrapText="1"/>
    </xf>
    <xf numFmtId="0" fontId="10" fillId="0" borderId="9" xfId="22" applyFont="1" applyBorder="1" applyAlignment="1">
      <alignment horizontal="left" vertical="center" wrapText="1" indent="4"/>
      <protection/>
    </xf>
    <xf numFmtId="4" fontId="10" fillId="0" borderId="9" xfId="22" applyNumberFormat="1" applyFont="1" applyBorder="1" applyAlignment="1">
      <alignment vertical="center" wrapText="1"/>
      <protection/>
    </xf>
    <xf numFmtId="0" fontId="10" fillId="0" borderId="9" xfId="22" applyFont="1" applyBorder="1" applyAlignment="1">
      <alignment vertical="center" wrapText="1"/>
      <protection/>
    </xf>
    <xf numFmtId="167" fontId="10" fillId="0" borderId="9" xfId="23" applyFont="1" applyBorder="1" applyAlignment="1">
      <alignment vertical="center" wrapText="1"/>
    </xf>
    <xf numFmtId="0" fontId="10" fillId="0" borderId="9" xfId="22" applyFont="1" applyFill="1" applyBorder="1" applyAlignment="1">
      <alignment vertical="center" wrapText="1"/>
      <protection/>
    </xf>
    <xf numFmtId="43" fontId="6" fillId="0" borderId="9" xfId="22" applyNumberFormat="1" applyFont="1" applyFill="1" applyBorder="1" applyAlignment="1">
      <alignment vertical="center" wrapText="1"/>
      <protection/>
    </xf>
    <xf numFmtId="43" fontId="6" fillId="0" borderId="9" xfId="22" applyNumberFormat="1" applyFont="1" applyBorder="1" applyAlignment="1">
      <alignment vertical="center" wrapText="1"/>
      <protection/>
    </xf>
    <xf numFmtId="0" fontId="6" fillId="0" borderId="13" xfId="22" applyFont="1" applyBorder="1" applyAlignment="1">
      <alignment vertical="center" wrapText="1"/>
      <protection/>
    </xf>
    <xf numFmtId="0" fontId="10" fillId="0" borderId="13" xfId="22" applyFont="1" applyBorder="1" applyAlignment="1">
      <alignment vertical="center" wrapText="1"/>
      <protection/>
    </xf>
    <xf numFmtId="0" fontId="10" fillId="0" borderId="8" xfId="22" applyFont="1" applyBorder="1" applyAlignment="1">
      <alignment vertical="center"/>
      <protection/>
    </xf>
    <xf numFmtId="0" fontId="6" fillId="0" borderId="9" xfId="22" applyFont="1" applyBorder="1" applyAlignment="1">
      <alignment vertical="center"/>
      <protection/>
    </xf>
    <xf numFmtId="0" fontId="10" fillId="0" borderId="9" xfId="22" applyFont="1" applyBorder="1" applyAlignment="1">
      <alignment vertical="center"/>
      <protection/>
    </xf>
    <xf numFmtId="167" fontId="10" fillId="0" borderId="9" xfId="23" applyFont="1" applyBorder="1" applyAlignment="1">
      <alignment vertical="center"/>
    </xf>
    <xf numFmtId="43" fontId="6" fillId="0" borderId="30" xfId="22" applyNumberFormat="1" applyFont="1" applyBorder="1" applyAlignment="1">
      <alignment vertical="center"/>
      <protection/>
    </xf>
    <xf numFmtId="0" fontId="6" fillId="0" borderId="13" xfId="22" applyFont="1" applyBorder="1" applyAlignment="1">
      <alignment vertical="center"/>
      <protection/>
    </xf>
    <xf numFmtId="0" fontId="10" fillId="0" borderId="9" xfId="22" applyFont="1" applyBorder="1" applyAlignment="1">
      <alignment horizontal="left" vertical="center" indent="1"/>
      <protection/>
    </xf>
    <xf numFmtId="4" fontId="32" fillId="0" borderId="9" xfId="22" applyNumberFormat="1" applyFont="1" applyBorder="1">
      <alignment/>
      <protection/>
    </xf>
    <xf numFmtId="0" fontId="10" fillId="0" borderId="9" xfId="22" applyFont="1" applyBorder="1" applyAlignment="1">
      <alignment horizontal="left" vertical="center" wrapText="1" indent="1"/>
      <protection/>
    </xf>
    <xf numFmtId="167" fontId="32" fillId="0" borderId="9" xfId="23" applyFont="1" applyBorder="1"/>
    <xf numFmtId="0" fontId="32" fillId="0" borderId="9" xfId="22" applyFont="1" applyBorder="1">
      <alignment/>
      <protection/>
    </xf>
    <xf numFmtId="0" fontId="1" fillId="0" borderId="9" xfId="22" applyBorder="1">
      <alignment/>
      <protection/>
    </xf>
    <xf numFmtId="0" fontId="6" fillId="0" borderId="9" xfId="22" applyFont="1" applyBorder="1" applyAlignment="1">
      <alignment horizontal="left" vertical="center" wrapText="1" indent="1"/>
      <protection/>
    </xf>
    <xf numFmtId="4" fontId="33" fillId="0" borderId="9" xfId="22" applyNumberFormat="1" applyFont="1" applyBorder="1">
      <alignment/>
      <protection/>
    </xf>
    <xf numFmtId="167" fontId="33" fillId="0" borderId="9" xfId="23" applyFont="1" applyBorder="1"/>
    <xf numFmtId="0" fontId="6" fillId="0" borderId="9" xfId="22" applyFont="1" applyBorder="1" applyAlignment="1">
      <alignment horizontal="left" vertical="center" indent="1"/>
      <protection/>
    </xf>
    <xf numFmtId="0" fontId="10" fillId="0" borderId="13" xfId="22" applyFont="1" applyBorder="1" applyAlignment="1">
      <alignment horizontal="left" vertical="center" indent="1"/>
      <protection/>
    </xf>
    <xf numFmtId="0" fontId="1" fillId="0" borderId="13" xfId="22" applyBorder="1">
      <alignment/>
      <protection/>
    </xf>
    <xf numFmtId="4" fontId="10" fillId="0" borderId="9" xfId="22" applyNumberFormat="1" applyFont="1" applyBorder="1" applyAlignment="1">
      <alignment vertical="center"/>
      <protection/>
    </xf>
    <xf numFmtId="167" fontId="10" fillId="0" borderId="9" xfId="23" applyFont="1" applyFill="1" applyBorder="1" applyAlignment="1">
      <alignment vertical="center"/>
    </xf>
    <xf numFmtId="43" fontId="6" fillId="0" borderId="9" xfId="22" applyNumberFormat="1" applyFont="1" applyBorder="1" applyAlignment="1">
      <alignment vertical="center"/>
      <protection/>
    </xf>
    <xf numFmtId="0" fontId="21" fillId="3" borderId="0" xfId="22" applyFont="1" applyFill="1" applyAlignment="1">
      <alignment vertical="center" wrapText="1"/>
      <protection/>
    </xf>
    <xf numFmtId="0" fontId="22" fillId="3" borderId="0" xfId="22" applyFont="1" applyFill="1" applyAlignment="1">
      <alignment vertical="center" wrapText="1"/>
      <protection/>
    </xf>
    <xf numFmtId="0" fontId="22" fillId="0" borderId="0" xfId="22" applyFont="1" applyAlignment="1">
      <alignment vertical="center" wrapText="1"/>
      <protection/>
    </xf>
    <xf numFmtId="0" fontId="1" fillId="0" borderId="0" xfId="22" applyAlignment="1">
      <alignment wrapText="1"/>
      <protection/>
    </xf>
    <xf numFmtId="167" fontId="34" fillId="0" borderId="0" xfId="23" applyFont="1"/>
    <xf numFmtId="0" fontId="10" fillId="0" borderId="31" xfId="22" applyFont="1" applyBorder="1" applyAlignment="1">
      <alignment horizontal="center" vertical="center"/>
      <protection/>
    </xf>
    <xf numFmtId="4" fontId="12" fillId="0" borderId="9" xfId="22" applyNumberFormat="1" applyFont="1" applyBorder="1" applyAlignment="1">
      <alignment vertical="center"/>
      <protection/>
    </xf>
    <xf numFmtId="0" fontId="10" fillId="0" borderId="10" xfId="22" applyFont="1" applyBorder="1" applyAlignment="1">
      <alignment horizontal="left" vertical="center"/>
      <protection/>
    </xf>
    <xf numFmtId="4" fontId="11" fillId="0" borderId="9" xfId="22" applyNumberFormat="1" applyFont="1" applyBorder="1" applyAlignment="1">
      <alignment vertical="center"/>
      <protection/>
    </xf>
    <xf numFmtId="0" fontId="10" fillId="0" borderId="32" xfId="22" applyFont="1" applyBorder="1" applyAlignment="1">
      <alignment horizontal="left" vertical="center"/>
      <protection/>
    </xf>
    <xf numFmtId="0" fontId="10" fillId="0" borderId="11" xfId="22" applyFont="1" applyBorder="1" applyAlignment="1">
      <alignment horizontal="left" vertical="center"/>
      <protection/>
    </xf>
    <xf numFmtId="0" fontId="10" fillId="0" borderId="11" xfId="22" applyFont="1" applyBorder="1" applyAlignment="1">
      <alignment horizontal="left" vertical="center" wrapText="1"/>
      <protection/>
    </xf>
    <xf numFmtId="4" fontId="11" fillId="0" borderId="9" xfId="22" applyNumberFormat="1" applyFont="1" applyFill="1" applyBorder="1" applyAlignment="1">
      <alignment vertical="center"/>
      <protection/>
    </xf>
    <xf numFmtId="0" fontId="10" fillId="0" borderId="14" xfId="22" applyFont="1" applyBorder="1" applyAlignment="1">
      <alignment horizontal="left" vertical="center"/>
      <protection/>
    </xf>
    <xf numFmtId="4" fontId="11" fillId="0" borderId="13" xfId="22" applyNumberFormat="1" applyFont="1" applyBorder="1" applyAlignment="1">
      <alignment vertical="center"/>
      <protection/>
    </xf>
    <xf numFmtId="0" fontId="18" fillId="0" borderId="0" xfId="22" applyFont="1">
      <alignment/>
      <protection/>
    </xf>
    <xf numFmtId="0" fontId="19" fillId="3" borderId="0" xfId="22" applyFont="1" applyFill="1" applyAlignment="1">
      <alignment vertical="center"/>
      <protection/>
    </xf>
    <xf numFmtId="0" fontId="18" fillId="3" borderId="0" xfId="22" applyFont="1" applyFill="1">
      <alignment/>
      <protection/>
    </xf>
    <xf numFmtId="167" fontId="22" fillId="0" borderId="0" xfId="23" applyFont="1"/>
    <xf numFmtId="0" fontId="36" fillId="0" borderId="0" xfId="24" applyFont="1" applyBorder="1" applyAlignment="1">
      <alignment/>
      <protection/>
    </xf>
    <xf numFmtId="0" fontId="37" fillId="0" borderId="0" xfId="24" applyFont="1" applyAlignment="1">
      <alignment/>
      <protection/>
    </xf>
    <xf numFmtId="0" fontId="38" fillId="0" borderId="0" xfId="25" applyFont="1">
      <alignment/>
      <protection/>
    </xf>
    <xf numFmtId="0" fontId="38" fillId="0" borderId="0" xfId="26" applyFont="1">
      <alignment/>
      <protection/>
    </xf>
    <xf numFmtId="0" fontId="39" fillId="0" borderId="0" xfId="26" applyFont="1">
      <alignment/>
      <protection/>
    </xf>
    <xf numFmtId="0" fontId="38" fillId="0" borderId="0" xfId="26" applyFont="1" applyAlignment="1">
      <alignment/>
      <protection/>
    </xf>
    <xf numFmtId="0" fontId="36" fillId="0" borderId="0" xfId="26" applyFont="1" applyAlignment="1">
      <alignment/>
      <protection/>
    </xf>
    <xf numFmtId="0" fontId="40" fillId="6" borderId="33" xfId="0" applyFont="1" applyFill="1" applyBorder="1" applyAlignment="1">
      <alignment horizontal="center" vertical="center" wrapText="1"/>
    </xf>
    <xf numFmtId="0" fontId="40" fillId="6" borderId="34" xfId="0" applyFont="1" applyFill="1" applyBorder="1" applyAlignment="1">
      <alignment horizontal="center" vertical="center" wrapText="1"/>
    </xf>
    <xf numFmtId="0" fontId="40" fillId="6" borderId="16" xfId="22" applyFont="1" applyFill="1" applyBorder="1" applyAlignment="1">
      <alignment horizontal="center" vertical="center"/>
      <protection/>
    </xf>
    <xf numFmtId="0" fontId="40" fillId="6" borderId="16" xfId="22" applyFont="1" applyFill="1" applyBorder="1" applyAlignment="1">
      <alignment horizontal="center" vertical="center" wrapText="1"/>
      <protection/>
    </xf>
    <xf numFmtId="4" fontId="12" fillId="0" borderId="10" xfId="22" applyNumberFormat="1" applyFont="1" applyBorder="1" applyAlignment="1">
      <alignment vertical="center"/>
      <protection/>
    </xf>
    <xf numFmtId="0" fontId="3" fillId="6" borderId="35" xfId="0" applyFont="1" applyFill="1" applyBorder="1" applyAlignment="1">
      <alignment horizontal="center" vertical="center"/>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0" fillId="6" borderId="33" xfId="0" applyFont="1" applyFill="1" applyBorder="1" applyAlignment="1">
      <alignment horizontal="center" vertical="center"/>
    </xf>
    <xf numFmtId="0" fontId="40" fillId="6" borderId="38" xfId="0" applyFont="1" applyFill="1" applyBorder="1" applyAlignment="1">
      <alignment horizontal="center" vertical="center" wrapText="1"/>
    </xf>
    <xf numFmtId="0" fontId="40" fillId="6" borderId="34"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10" fillId="0" borderId="0" xfId="0" applyFont="1" applyAlignment="1">
      <alignment horizontal="left"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16" fillId="0" borderId="9" xfId="0" applyFont="1" applyBorder="1" applyAlignment="1">
      <alignment horizontal="justify" vertical="center" wrapText="1"/>
    </xf>
    <xf numFmtId="0" fontId="14" fillId="0" borderId="13" xfId="0" applyFont="1" applyBorder="1" applyAlignment="1">
      <alignment horizontal="justify" vertical="center" wrapText="1"/>
    </xf>
    <xf numFmtId="0" fontId="10" fillId="0" borderId="0" xfId="0" applyFont="1" applyAlignment="1">
      <alignment horizontal="left" vertical="center"/>
    </xf>
    <xf numFmtId="0" fontId="6" fillId="4" borderId="3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19" fillId="3" borderId="0" xfId="0" applyFont="1" applyFill="1" applyAlignment="1">
      <alignment horizontal="left" vertical="center" wrapText="1"/>
    </xf>
    <xf numFmtId="0" fontId="6" fillId="0" borderId="8" xfId="0" applyFont="1" applyBorder="1" applyAlignment="1">
      <alignment horizontal="left" vertical="center" wrapText="1"/>
    </xf>
    <xf numFmtId="0" fontId="21" fillId="3" borderId="0" xfId="0" applyFont="1" applyFill="1" applyAlignment="1">
      <alignment horizontal="left" vertical="center" wrapText="1"/>
    </xf>
    <xf numFmtId="0" fontId="6" fillId="4" borderId="33" xfId="0" applyFont="1" applyFill="1" applyBorder="1" applyAlignment="1">
      <alignment horizontal="center" vertical="center"/>
    </xf>
    <xf numFmtId="0" fontId="6" fillId="4" borderId="38" xfId="0" applyFont="1" applyFill="1" applyBorder="1" applyAlignment="1">
      <alignment horizontal="center" vertical="center" wrapText="1"/>
    </xf>
    <xf numFmtId="0" fontId="21" fillId="3" borderId="0" xfId="0" applyFont="1" applyFill="1" applyAlignment="1">
      <alignment horizontal="left" vertical="center"/>
    </xf>
    <xf numFmtId="0" fontId="21" fillId="3" borderId="0" xfId="22" applyFont="1" applyFill="1" applyAlignment="1">
      <alignment horizontal="left" vertical="center" wrapText="1"/>
      <protection/>
    </xf>
    <xf numFmtId="0" fontId="40" fillId="6" borderId="31" xfId="22" applyFont="1" applyFill="1" applyBorder="1" applyAlignment="1">
      <alignment horizontal="center" vertical="center"/>
      <protection/>
    </xf>
    <xf numFmtId="0" fontId="40" fillId="6" borderId="13" xfId="22" applyFont="1" applyFill="1" applyBorder="1" applyAlignment="1">
      <alignment horizontal="center" vertical="center"/>
      <protection/>
    </xf>
    <xf numFmtId="0" fontId="40" fillId="6" borderId="31" xfId="22" applyFont="1" applyFill="1" applyBorder="1" applyAlignment="1">
      <alignment horizontal="center" vertical="center" wrapText="1"/>
      <protection/>
    </xf>
    <xf numFmtId="0" fontId="40" fillId="6" borderId="13" xfId="22" applyFont="1" applyFill="1" applyBorder="1" applyAlignment="1">
      <alignment horizontal="center" vertical="center" wrapText="1"/>
      <protection/>
    </xf>
    <xf numFmtId="0" fontId="10" fillId="0" borderId="29" xfId="22" applyFont="1" applyBorder="1" applyAlignment="1">
      <alignment vertical="center"/>
      <protection/>
    </xf>
    <xf numFmtId="0" fontId="26" fillId="5" borderId="0" xfId="21" applyFont="1" applyFill="1" applyBorder="1" applyAlignment="1">
      <alignment horizontal="center"/>
      <protection/>
    </xf>
    <xf numFmtId="0" fontId="4" fillId="6" borderId="35" xfId="22" applyFont="1" applyFill="1" applyBorder="1" applyAlignment="1">
      <alignment horizontal="center" vertical="center"/>
      <protection/>
    </xf>
    <xf numFmtId="0" fontId="4" fillId="6" borderId="36" xfId="22" applyFont="1" applyFill="1" applyBorder="1" applyAlignment="1">
      <alignment horizontal="center" vertical="center"/>
      <protection/>
    </xf>
    <xf numFmtId="0" fontId="4" fillId="6" borderId="37" xfId="22" applyFont="1" applyFill="1" applyBorder="1" applyAlignment="1">
      <alignment horizontal="center" vertical="center"/>
      <protection/>
    </xf>
    <xf numFmtId="0" fontId="4" fillId="6" borderId="5" xfId="22" applyFont="1" applyFill="1" applyBorder="1" applyAlignment="1">
      <alignment horizontal="center" vertical="center"/>
      <protection/>
    </xf>
    <xf numFmtId="0" fontId="4" fillId="6" borderId="0" xfId="22" applyFont="1" applyFill="1" applyBorder="1" applyAlignment="1">
      <alignment horizontal="center" vertical="center"/>
      <protection/>
    </xf>
    <xf numFmtId="0" fontId="4" fillId="6" borderId="6" xfId="22" applyFont="1" applyFill="1" applyBorder="1" applyAlignment="1">
      <alignment horizontal="center" vertical="center"/>
      <protection/>
    </xf>
    <xf numFmtId="0" fontId="4" fillId="6" borderId="7" xfId="22" applyFont="1" applyFill="1" applyBorder="1" applyAlignment="1">
      <alignment horizontal="center" vertical="center"/>
      <protection/>
    </xf>
    <xf numFmtId="0" fontId="4" fillId="6" borderId="4" xfId="22" applyFont="1" applyFill="1" applyBorder="1" applyAlignment="1">
      <alignment horizontal="center" vertical="center"/>
      <protection/>
    </xf>
    <xf numFmtId="0" fontId="4" fillId="6" borderId="3" xfId="22" applyFont="1" applyFill="1" applyBorder="1" applyAlignment="1">
      <alignment horizontal="center" vertical="center"/>
      <protection/>
    </xf>
    <xf numFmtId="0" fontId="4" fillId="6" borderId="33" xfId="22" applyFont="1" applyFill="1" applyBorder="1" applyAlignment="1">
      <alignment horizontal="center" vertical="center" wrapText="1"/>
      <protection/>
    </xf>
    <xf numFmtId="0" fontId="4" fillId="6" borderId="34" xfId="22" applyFont="1" applyFill="1" applyBorder="1" applyAlignment="1">
      <alignment horizontal="center" vertical="center" wrapText="1"/>
      <protection/>
    </xf>
    <xf numFmtId="0" fontId="4" fillId="6" borderId="31" xfId="22" applyFont="1" applyFill="1" applyBorder="1" applyAlignment="1">
      <alignment horizontal="center" vertical="center" wrapText="1"/>
      <protection/>
    </xf>
    <xf numFmtId="0" fontId="4" fillId="6" borderId="13" xfId="22" applyFont="1" applyFill="1" applyBorder="1" applyAlignment="1">
      <alignment horizontal="center" vertical="center" wrapText="1"/>
      <protection/>
    </xf>
    <xf numFmtId="0" fontId="38" fillId="0" borderId="0" xfId="26" applyFont="1" applyAlignment="1">
      <alignment horizontal="center"/>
      <protection/>
    </xf>
    <xf numFmtId="0" fontId="36" fillId="0" borderId="0" xfId="25" applyFont="1" applyAlignment="1">
      <alignment horizontal="center"/>
      <protection/>
    </xf>
    <xf numFmtId="0" fontId="36" fillId="0" borderId="0" xfId="26" applyFont="1" applyAlignment="1">
      <alignment horizontal="center"/>
      <protection/>
    </xf>
    <xf numFmtId="0" fontId="19" fillId="3" borderId="0" xfId="22" applyFont="1" applyFill="1" applyAlignment="1">
      <alignment horizontal="left" vertical="center"/>
      <protection/>
    </xf>
    <xf numFmtId="0" fontId="0" fillId="0" borderId="0" xfId="0"/>
    <xf numFmtId="0" fontId="36" fillId="0" borderId="0" xfId="24" applyFont="1" applyAlignment="1">
      <alignment horizontal="center"/>
      <protection/>
    </xf>
    <xf numFmtId="0" fontId="36" fillId="0" borderId="0" xfId="24" applyFont="1" applyBorder="1" applyAlignment="1">
      <alignment horizontal="center"/>
      <protection/>
    </xf>
    <xf numFmtId="0" fontId="37" fillId="0" borderId="0" xfId="24" applyFont="1" applyAlignment="1">
      <alignment horizontal="center"/>
      <protection/>
    </xf>
    <xf numFmtId="0" fontId="6" fillId="0" borderId="11" xfId="22" applyFont="1" applyBorder="1" applyAlignment="1">
      <alignment horizontal="left" vertical="center" wrapText="1"/>
      <protection/>
    </xf>
    <xf numFmtId="0" fontId="6" fillId="0" borderId="9" xfId="22" applyFont="1" applyBorder="1" applyAlignment="1">
      <alignment horizontal="left" vertical="center" wrapText="1"/>
      <protection/>
    </xf>
    <xf numFmtId="0" fontId="10" fillId="0" borderId="15" xfId="22" applyFont="1" applyBorder="1" applyAlignment="1">
      <alignment horizontal="left" vertical="center"/>
      <protection/>
    </xf>
    <xf numFmtId="0" fontId="10" fillId="0" borderId="13" xfId="22" applyFont="1" applyBorder="1" applyAlignment="1">
      <alignment horizontal="left" vertical="center"/>
      <protection/>
    </xf>
    <xf numFmtId="0" fontId="19" fillId="3" borderId="0" xfId="22" applyFont="1" applyFill="1" applyAlignment="1">
      <alignment horizontal="left" vertical="center" wrapText="1"/>
      <protection/>
    </xf>
    <xf numFmtId="0" fontId="10" fillId="0" borderId="11" xfId="22" applyFont="1" applyBorder="1" applyAlignment="1">
      <alignment horizontal="left" vertical="center"/>
      <protection/>
    </xf>
    <xf numFmtId="0" fontId="10" fillId="0" borderId="9" xfId="22" applyFont="1" applyBorder="1" applyAlignment="1">
      <alignment horizontal="left" vertical="center"/>
      <protection/>
    </xf>
    <xf numFmtId="0" fontId="6" fillId="0" borderId="9" xfId="22" applyFont="1" applyBorder="1" applyAlignment="1">
      <alignment horizontal="left" vertical="center"/>
      <protection/>
    </xf>
    <xf numFmtId="0" fontId="6" fillId="0" borderId="11" xfId="22" applyFont="1" applyBorder="1" applyAlignment="1">
      <alignment horizontal="left" vertical="center"/>
      <protection/>
    </xf>
    <xf numFmtId="0" fontId="10" fillId="0" borderId="11" xfId="22" applyFont="1" applyBorder="1" applyAlignment="1">
      <alignment horizontal="left" vertical="center" wrapText="1"/>
      <protection/>
    </xf>
    <xf numFmtId="0" fontId="10" fillId="0" borderId="9" xfId="22" applyFont="1" applyBorder="1" applyAlignment="1">
      <alignment horizontal="left" vertical="center" wrapText="1"/>
      <protection/>
    </xf>
    <xf numFmtId="0" fontId="6" fillId="0" borderId="10" xfId="22" applyFont="1" applyBorder="1" applyAlignment="1">
      <alignment horizontal="left" vertical="center" wrapText="1"/>
      <protection/>
    </xf>
    <xf numFmtId="0" fontId="6" fillId="0" borderId="32" xfId="22" applyFont="1" applyBorder="1" applyAlignment="1">
      <alignment horizontal="left" vertical="center" wrapText="1"/>
      <protection/>
    </xf>
    <xf numFmtId="0" fontId="40" fillId="6" borderId="33" xfId="22" applyFont="1" applyFill="1" applyBorder="1" applyAlignment="1">
      <alignment horizontal="center" vertical="center"/>
      <protection/>
    </xf>
    <xf numFmtId="0" fontId="40" fillId="6" borderId="34" xfId="22" applyFont="1" applyFill="1" applyBorder="1" applyAlignment="1">
      <alignment horizontal="center" vertical="center"/>
      <protection/>
    </xf>
    <xf numFmtId="0" fontId="10" fillId="0" borderId="31" xfId="22" applyFont="1" applyBorder="1" applyAlignment="1">
      <alignment horizontal="justify" vertical="center"/>
      <protection/>
    </xf>
    <xf numFmtId="0" fontId="40" fillId="6" borderId="35" xfId="22" applyFont="1" applyFill="1" applyBorder="1" applyAlignment="1">
      <alignment horizontal="center" vertical="center"/>
      <protection/>
    </xf>
    <xf numFmtId="0" fontId="40" fillId="6" borderId="36" xfId="22" applyFont="1" applyFill="1" applyBorder="1" applyAlignment="1">
      <alignment horizontal="center" vertical="center"/>
      <protection/>
    </xf>
    <xf numFmtId="0" fontId="40" fillId="6" borderId="37" xfId="22" applyFont="1" applyFill="1" applyBorder="1" applyAlignment="1">
      <alignment horizontal="center" vertical="center"/>
      <protection/>
    </xf>
    <xf numFmtId="0" fontId="40" fillId="6" borderId="5" xfId="22" applyFont="1" applyFill="1" applyBorder="1" applyAlignment="1">
      <alignment horizontal="center" vertical="center"/>
      <protection/>
    </xf>
    <xf numFmtId="0" fontId="40" fillId="6" borderId="0" xfId="22" applyFont="1" applyFill="1" applyBorder="1" applyAlignment="1">
      <alignment horizontal="center" vertical="center"/>
      <protection/>
    </xf>
    <xf numFmtId="0" fontId="40" fillId="6" borderId="6" xfId="22" applyFont="1" applyFill="1" applyBorder="1" applyAlignment="1">
      <alignment horizontal="center" vertical="center"/>
      <protection/>
    </xf>
    <xf numFmtId="0" fontId="40" fillId="6" borderId="7" xfId="22" applyFont="1" applyFill="1" applyBorder="1" applyAlignment="1">
      <alignment horizontal="center" vertical="center"/>
      <protection/>
    </xf>
    <xf numFmtId="0" fontId="40" fillId="6" borderId="4" xfId="22" applyFont="1" applyFill="1" applyBorder="1" applyAlignment="1">
      <alignment horizontal="center" vertical="center"/>
      <protection/>
    </xf>
    <xf numFmtId="0" fontId="40" fillId="6" borderId="3" xfId="22" applyFont="1" applyFill="1" applyBorder="1" applyAlignment="1">
      <alignment horizontal="center" vertical="center"/>
      <protection/>
    </xf>
    <xf numFmtId="0" fontId="40" fillId="6" borderId="35" xfId="22" applyFont="1" applyFill="1" applyBorder="1" applyAlignment="1">
      <alignment horizontal="center" vertical="center" wrapText="1"/>
      <protection/>
    </xf>
    <xf numFmtId="0" fontId="40" fillId="6" borderId="36" xfId="22" applyFont="1" applyFill="1" applyBorder="1" applyAlignment="1">
      <alignment horizontal="center" vertical="center" wrapText="1"/>
      <protection/>
    </xf>
    <xf numFmtId="0" fontId="40" fillId="6" borderId="37" xfId="22" applyFont="1" applyFill="1" applyBorder="1" applyAlignment="1">
      <alignment horizontal="center" vertical="center" wrapText="1"/>
      <protection/>
    </xf>
    <xf numFmtId="0" fontId="40" fillId="6" borderId="5" xfId="22" applyFont="1" applyFill="1" applyBorder="1" applyAlignment="1">
      <alignment horizontal="center" vertical="center" wrapText="1"/>
      <protection/>
    </xf>
    <xf numFmtId="0" fontId="40" fillId="6" borderId="0" xfId="22" applyFont="1" applyFill="1" applyBorder="1" applyAlignment="1">
      <alignment horizontal="center" vertical="center" wrapText="1"/>
      <protection/>
    </xf>
    <xf numFmtId="0" fontId="40" fillId="6" borderId="6" xfId="22" applyFont="1" applyFill="1" applyBorder="1" applyAlignment="1">
      <alignment horizontal="center" vertical="center" wrapText="1"/>
      <protection/>
    </xf>
    <xf numFmtId="0" fontId="40" fillId="6" borderId="7" xfId="22" applyFont="1" applyFill="1" applyBorder="1" applyAlignment="1">
      <alignment horizontal="center" vertical="center" wrapText="1"/>
      <protection/>
    </xf>
    <xf numFmtId="0" fontId="40" fillId="6" borderId="4" xfId="22" applyFont="1" applyFill="1" applyBorder="1" applyAlignment="1">
      <alignment horizontal="center" vertical="center" wrapText="1"/>
      <protection/>
    </xf>
    <xf numFmtId="0" fontId="40" fillId="6" borderId="3" xfId="22" applyFont="1" applyFill="1" applyBorder="1" applyAlignment="1">
      <alignment horizontal="center" vertical="center" wrapText="1"/>
      <protection/>
    </xf>
    <xf numFmtId="0" fontId="40" fillId="6" borderId="1" xfId="22" applyFont="1" applyFill="1" applyBorder="1" applyAlignment="1">
      <alignment horizontal="center" vertical="center"/>
      <protection/>
    </xf>
    <xf numFmtId="0" fontId="40" fillId="6" borderId="29" xfId="22" applyFont="1" applyFill="1" applyBorder="1" applyAlignment="1">
      <alignment horizontal="center" vertical="center"/>
      <protection/>
    </xf>
    <xf numFmtId="0" fontId="40" fillId="6" borderId="2" xfId="22" applyFont="1" applyFill="1" applyBorder="1" applyAlignment="1">
      <alignment horizontal="center" vertical="center"/>
      <protection/>
    </xf>
    <xf numFmtId="0" fontId="40" fillId="6" borderId="33" xfId="22" applyFont="1" applyFill="1" applyBorder="1" applyAlignment="1">
      <alignment horizontal="center" vertical="center" wrapText="1"/>
      <protection/>
    </xf>
    <xf numFmtId="0" fontId="40" fillId="6" borderId="38" xfId="22" applyFont="1" applyFill="1" applyBorder="1" applyAlignment="1">
      <alignment horizontal="center" vertical="center" wrapText="1"/>
      <protection/>
    </xf>
    <xf numFmtId="0" fontId="40" fillId="6" borderId="34" xfId="22" applyFont="1" applyFill="1" applyBorder="1" applyAlignment="1">
      <alignment horizontal="center" vertical="center" wrapText="1"/>
      <protection/>
    </xf>
    <xf numFmtId="0" fontId="27" fillId="6" borderId="17"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19" xfId="0" applyFont="1" applyFill="1" applyBorder="1" applyAlignment="1">
      <alignment horizontal="center" vertical="center"/>
    </xf>
    <xf numFmtId="166" fontId="23" fillId="5" borderId="0" xfId="21" applyNumberFormat="1" applyFont="1" applyFill="1" applyAlignment="1">
      <alignment horizontal="right"/>
      <protection/>
    </xf>
    <xf numFmtId="0" fontId="27" fillId="6" borderId="21" xfId="0" applyFont="1" applyFill="1" applyBorder="1" applyAlignment="1">
      <alignment horizontal="center" vertical="center"/>
    </xf>
    <xf numFmtId="0" fontId="27" fillId="6" borderId="22" xfId="0" applyFont="1" applyFill="1" applyBorder="1" applyAlignment="1">
      <alignment horizontal="center" vertical="center"/>
    </xf>
    <xf numFmtId="0" fontId="27" fillId="6" borderId="23" xfId="0" applyFont="1" applyFill="1" applyBorder="1" applyAlignment="1">
      <alignment horizontal="center" vertical="center"/>
    </xf>
    <xf numFmtId="0" fontId="19" fillId="5" borderId="0" xfId="0" applyFont="1" applyFill="1" applyAlignment="1">
      <alignment horizontal="left" vertical="center" wrapText="1"/>
    </xf>
    <xf numFmtId="0" fontId="27" fillId="6" borderId="24" xfId="0" applyFont="1" applyFill="1" applyBorder="1" applyAlignment="1">
      <alignment horizontal="center" vertical="center"/>
    </xf>
    <xf numFmtId="0" fontId="27" fillId="6" borderId="26"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21"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39" xfId="0" applyFont="1" applyFill="1" applyBorder="1" applyAlignment="1">
      <alignment horizontal="center" vertical="center"/>
    </xf>
    <xf numFmtId="0" fontId="27" fillId="6" borderId="40" xfId="0" applyFont="1" applyFill="1" applyBorder="1" applyAlignment="1">
      <alignment horizontal="center" vertical="center"/>
    </xf>
    <xf numFmtId="0" fontId="27" fillId="6" borderId="41" xfId="0" applyFont="1" applyFill="1" applyBorder="1" applyAlignment="1">
      <alignment horizontal="center" vertical="center"/>
    </xf>
    <xf numFmtId="0" fontId="27" fillId="6" borderId="23"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19" fillId="5" borderId="0" xfId="0" applyFont="1" applyFill="1" applyAlignment="1">
      <alignment horizontal="left" vertical="center"/>
    </xf>
    <xf numFmtId="0" fontId="27" fillId="6" borderId="24" xfId="0" applyFont="1" applyFill="1" applyBorder="1" applyAlignment="1">
      <alignment horizontal="center" vertical="center" wrapText="1"/>
    </xf>
    <xf numFmtId="0" fontId="27" fillId="6" borderId="26"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1" fillId="5" borderId="0" xfId="0" applyFont="1" applyFill="1" applyAlignment="1">
      <alignment horizontal="left" vertical="center" wrapText="1"/>
    </xf>
    <xf numFmtId="0" fontId="27" fillId="6" borderId="42" xfId="0" applyFont="1" applyFill="1" applyBorder="1" applyAlignment="1">
      <alignment horizontal="center" vertical="center"/>
    </xf>
    <xf numFmtId="0" fontId="27" fillId="6" borderId="43" xfId="0" applyFont="1" applyFill="1" applyBorder="1" applyAlignment="1">
      <alignment horizontal="center" vertical="center"/>
    </xf>
    <xf numFmtId="0" fontId="27" fillId="6" borderId="44" xfId="0" applyFont="1" applyFill="1" applyBorder="1" applyAlignment="1">
      <alignment horizontal="center" vertical="center"/>
    </xf>
    <xf numFmtId="0" fontId="27" fillId="6" borderId="45" xfId="0" applyFont="1" applyFill="1" applyBorder="1" applyAlignment="1">
      <alignment horizontal="center" vertical="center"/>
    </xf>
    <xf numFmtId="0" fontId="27" fillId="6" borderId="38" xfId="0" applyFont="1" applyFill="1" applyBorder="1" applyAlignment="1">
      <alignment horizontal="center" vertical="center"/>
    </xf>
    <xf numFmtId="0" fontId="27" fillId="6" borderId="46" xfId="0" applyFont="1" applyFill="1" applyBorder="1" applyAlignment="1">
      <alignment horizontal="center" vertical="center"/>
    </xf>
    <xf numFmtId="0" fontId="27" fillId="6" borderId="47"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49" xfId="0" applyFont="1" applyFill="1" applyBorder="1" applyAlignment="1">
      <alignment horizontal="center" vertical="center"/>
    </xf>
    <xf numFmtId="165" fontId="6" fillId="0" borderId="9" xfId="0" applyNumberFormat="1" applyFont="1" applyBorder="1" applyAlignment="1">
      <alignment horizontal="justify" vertical="center" wrapText="1"/>
    </xf>
    <xf numFmtId="3" fontId="6" fillId="0" borderId="9" xfId="0" applyNumberFormat="1" applyFont="1" applyBorder="1" applyAlignment="1">
      <alignment horizontal="right" vertical="center" wrapText="1"/>
    </xf>
    <xf numFmtId="4" fontId="6" fillId="0" borderId="9" xfId="0" applyNumberFormat="1" applyFont="1" applyBorder="1" applyAlignment="1">
      <alignment horizontal="right" vertical="center" wrapText="1"/>
    </xf>
    <xf numFmtId="4" fontId="10" fillId="0" borderId="10" xfId="22" applyNumberFormat="1" applyFont="1" applyBorder="1" applyAlignment="1">
      <alignment vertical="center" wrapText="1"/>
      <protection/>
    </xf>
    <xf numFmtId="4" fontId="10" fillId="0" borderId="32" xfId="22" applyNumberFormat="1" applyFont="1" applyBorder="1" applyAlignment="1">
      <alignment vertical="center" wrapText="1"/>
      <protection/>
    </xf>
    <xf numFmtId="167" fontId="34" fillId="0" borderId="5" xfId="23" applyFont="1" applyBorder="1"/>
  </cellXfs>
  <cellStyles count="13">
    <cellStyle name="Normal" xfId="0"/>
    <cellStyle name="Percent" xfId="15"/>
    <cellStyle name="Currency" xfId="16"/>
    <cellStyle name="Currency [0]" xfId="17"/>
    <cellStyle name="Comma" xfId="18"/>
    <cellStyle name="Comma [0]" xfId="19"/>
    <cellStyle name="Millares" xfId="20"/>
    <cellStyle name="Normal 6 4" xfId="21"/>
    <cellStyle name="Normal 2" xfId="22"/>
    <cellStyle name="Millares 2" xfId="23"/>
    <cellStyle name="Normal 6 4 2" xfId="24"/>
    <cellStyle name="Normal 15" xfId="25"/>
    <cellStyle name="Normal_Formatos aspecto Financiero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542925</xdr:colOff>
      <xdr:row>11</xdr:row>
      <xdr:rowOff>0</xdr:rowOff>
    </xdr:from>
    <xdr:ext cx="7391400" cy="1219200"/>
    <xdr:sp macro="" textlink="">
      <xdr:nvSpPr>
        <xdr:cNvPr id="2" name="1 CuadroTexto"/>
        <xdr:cNvSpPr txBox="1"/>
      </xdr:nvSpPr>
      <xdr:spPr>
        <a:xfrm rot="613551">
          <a:off x="1981200" y="2676525"/>
          <a:ext cx="7391400" cy="12192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s-MX" sz="7200"/>
            <a:t>N O          A P L I C 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erfumemujer\AppData\Local\Packages\Microsoft.MicrosoftEdge_8wekyb3d8bbwe\TempState\Downloads\Movimientos%202016\1-Cuenta%20Publica%202016%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2013"/>
      <sheetName val="2014"/>
      <sheetName val="2015"/>
      <sheetName val="Ing.Gestion"/>
      <sheetName val="Flujo"/>
      <sheetName val="Ajustes"/>
      <sheetName val="Part.Fed."/>
      <sheetName val="Aportaciones"/>
      <sheetName val="Convenios"/>
      <sheetName val="Otros Ing."/>
      <sheetName val="Avance Mensual"/>
      <sheetName val="Avance Acum."/>
      <sheetName val="Mensual"/>
      <sheetName val="Acum.Semestral"/>
      <sheetName val="FONE"/>
      <sheetName val="FONE A NOV."/>
      <sheetName val="FONE a Dic"/>
      <sheetName val="Ley de Ingresos 2016"/>
      <sheetName val="IP-1"/>
      <sheetName val="IP-2"/>
      <sheetName val="IP-2 (2)"/>
      <sheetName val="IP-1 (2)"/>
      <sheetName val="IP-1 (3)"/>
      <sheetName val="IP-2 (3)"/>
      <sheetName val="IP-2 (4)"/>
      <sheetName val="IP-2 (5)"/>
      <sheetName val="LDF-04"/>
      <sheetName val="LDF-05"/>
      <sheetName val="LDF-10"/>
      <sheetName val="Ley de Ingresos 2015"/>
      <sheetName val="Part.Fed. (Historico)"/>
      <sheetName val="Ramo 28 2014 y 2015"/>
      <sheetName val="Ramo 28 Ene-Ago 2016"/>
    </sheetNames>
    <sheetDataSet>
      <sheetData sheetId="0"/>
      <sheetData sheetId="1"/>
      <sheetData sheetId="2"/>
      <sheetData sheetId="3"/>
      <sheetData sheetId="4">
        <row r="11">
          <cell r="P11">
            <v>2208288979.7999997</v>
          </cell>
        </row>
      </sheetData>
      <sheetData sheetId="5"/>
      <sheetData sheetId="6"/>
      <sheetData sheetId="7">
        <row r="14">
          <cell r="P14">
            <v>15169826349</v>
          </cell>
        </row>
      </sheetData>
      <sheetData sheetId="8">
        <row r="15">
          <cell r="AT15">
            <v>30477145261.42</v>
          </cell>
        </row>
      </sheetData>
      <sheetData sheetId="9">
        <row r="17">
          <cell r="AT17">
            <v>5252450110.93</v>
          </cell>
        </row>
        <row r="20">
          <cell r="AT20">
            <v>279579948.55</v>
          </cell>
        </row>
      </sheetData>
      <sheetData sheetId="10">
        <row r="13">
          <cell r="AT13">
            <v>2395846138.3300004</v>
          </cell>
        </row>
        <row r="18">
          <cell r="AT18">
            <v>2243400000</v>
          </cell>
        </row>
      </sheetData>
      <sheetData sheetId="11"/>
      <sheetData sheetId="12"/>
      <sheetData sheetId="13"/>
      <sheetData sheetId="14">
        <row r="90">
          <cell r="E90">
            <v>61819176691.08</v>
          </cell>
        </row>
      </sheetData>
      <sheetData sheetId="15"/>
      <sheetData sheetId="16"/>
      <sheetData sheetId="17"/>
      <sheetData sheetId="18">
        <row r="12">
          <cell r="C12">
            <v>49246711.111074165</v>
          </cell>
        </row>
      </sheetData>
      <sheetData sheetId="19"/>
      <sheetData sheetId="20"/>
      <sheetData sheetId="21"/>
      <sheetData sheetId="22"/>
      <sheetData sheetId="23"/>
      <sheetData sheetId="24"/>
      <sheetData sheetId="25"/>
      <sheetData sheetId="26">
        <row r="2">
          <cell r="A2" t="str">
            <v>Nombre del Ente: GOBIERNO DEL ESTADO DE GUERRERO.</v>
          </cell>
        </row>
      </sheetData>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130" zoomScaleNormal="130" workbookViewId="0" topLeftCell="A21">
      <selection activeCell="H31" sqref="H31"/>
    </sheetView>
  </sheetViews>
  <sheetFormatPr defaultColWidth="11.421875" defaultRowHeight="15"/>
  <cols>
    <col min="1" max="1" width="4.00390625" style="0" customWidth="1"/>
    <col min="2" max="2" width="44.140625" style="0" bestFit="1" customWidth="1"/>
    <col min="3" max="4" width="13.421875" style="0" customWidth="1"/>
    <col min="5" max="5" width="4.8515625" style="0" customWidth="1"/>
    <col min="6" max="6" width="47.140625" style="0" bestFit="1" customWidth="1"/>
    <col min="7" max="7" width="12.00390625" style="0" customWidth="1"/>
    <col min="8" max="8" width="13.421875" style="0" bestFit="1" customWidth="1"/>
  </cols>
  <sheetData>
    <row r="1" spans="1:8" ht="15">
      <c r="A1" s="231" t="s">
        <v>0</v>
      </c>
      <c r="B1" s="232"/>
      <c r="C1" s="232"/>
      <c r="D1" s="232"/>
      <c r="E1" s="232"/>
      <c r="F1" s="232"/>
      <c r="G1" s="232"/>
      <c r="H1" s="233"/>
    </row>
    <row r="2" spans="1:8" ht="15">
      <c r="A2" s="234" t="s">
        <v>1</v>
      </c>
      <c r="B2" s="235"/>
      <c r="C2" s="235"/>
      <c r="D2" s="235"/>
      <c r="E2" s="235"/>
      <c r="F2" s="235"/>
      <c r="G2" s="235"/>
      <c r="H2" s="236"/>
    </row>
    <row r="3" spans="1:8" ht="15" customHeight="1">
      <c r="A3" s="234" t="s">
        <v>2</v>
      </c>
      <c r="B3" s="235"/>
      <c r="C3" s="235"/>
      <c r="D3" s="235"/>
      <c r="E3" s="235"/>
      <c r="F3" s="235"/>
      <c r="G3" s="235"/>
      <c r="H3" s="236"/>
    </row>
    <row r="4" spans="1:8" ht="15.75" thickBot="1">
      <c r="A4" s="237" t="s">
        <v>3</v>
      </c>
      <c r="B4" s="238"/>
      <c r="C4" s="238"/>
      <c r="D4" s="238"/>
      <c r="E4" s="238"/>
      <c r="F4" s="238"/>
      <c r="G4" s="238"/>
      <c r="H4" s="239"/>
    </row>
    <row r="5" spans="1:8" ht="34.5" thickBot="1">
      <c r="A5" s="1"/>
      <c r="B5" s="2" t="s">
        <v>4</v>
      </c>
      <c r="C5" s="3">
        <v>2016</v>
      </c>
      <c r="D5" s="3" t="s">
        <v>5</v>
      </c>
      <c r="E5" s="4"/>
      <c r="F5" s="5" t="s">
        <v>6</v>
      </c>
      <c r="G5" s="3">
        <v>2016</v>
      </c>
      <c r="H5" s="3" t="s">
        <v>7</v>
      </c>
    </row>
    <row r="6" spans="1:8" ht="15">
      <c r="A6" s="6"/>
      <c r="B6" s="7" t="s">
        <v>8</v>
      </c>
      <c r="C6" s="8"/>
      <c r="D6" s="8"/>
      <c r="E6" s="9"/>
      <c r="F6" s="7" t="s">
        <v>9</v>
      </c>
      <c r="G6" s="10"/>
      <c r="H6" s="10"/>
    </row>
    <row r="7" spans="1:8" ht="15">
      <c r="A7" s="6"/>
      <c r="B7" s="7" t="s">
        <v>10</v>
      </c>
      <c r="C7" s="8"/>
      <c r="D7" s="8"/>
      <c r="E7" s="9"/>
      <c r="F7" s="7" t="s">
        <v>11</v>
      </c>
      <c r="G7" s="11"/>
      <c r="H7" s="11"/>
    </row>
    <row r="8" spans="1:8" ht="15">
      <c r="A8" s="6"/>
      <c r="B8" s="12" t="s">
        <v>12</v>
      </c>
      <c r="C8" s="13">
        <f>SUM(C9:C15)</f>
        <v>5802165003.96</v>
      </c>
      <c r="D8" s="13">
        <f>SUM(D9:D15)</f>
        <v>4139758403.9500003</v>
      </c>
      <c r="E8" s="14"/>
      <c r="F8" s="12" t="s">
        <v>13</v>
      </c>
      <c r="G8" s="13">
        <f>SUM(G9:G17)</f>
        <v>3797104138.4</v>
      </c>
      <c r="H8" s="13">
        <f>SUM(H9:H17)</f>
        <v>2652089871.35</v>
      </c>
    </row>
    <row r="9" spans="1:8" ht="15">
      <c r="A9" s="6"/>
      <c r="B9" s="12" t="s">
        <v>14</v>
      </c>
      <c r="C9" s="13">
        <v>11667288.49</v>
      </c>
      <c r="D9" s="13">
        <v>11917288.49</v>
      </c>
      <c r="E9" s="14"/>
      <c r="F9" s="12" t="s">
        <v>15</v>
      </c>
      <c r="G9" s="13">
        <v>301416565.9</v>
      </c>
      <c r="H9" s="13">
        <v>102355304.59</v>
      </c>
    </row>
    <row r="10" spans="1:8" ht="15">
      <c r="A10" s="6"/>
      <c r="B10" s="12" t="s">
        <v>16</v>
      </c>
      <c r="C10" s="13">
        <v>235288995.53</v>
      </c>
      <c r="D10" s="13">
        <v>670063731.53</v>
      </c>
      <c r="E10" s="14"/>
      <c r="F10" s="12" t="s">
        <v>17</v>
      </c>
      <c r="G10" s="13">
        <v>433515719.2</v>
      </c>
      <c r="H10" s="13">
        <v>341143782</v>
      </c>
    </row>
    <row r="11" spans="1:8" ht="15">
      <c r="A11" s="6"/>
      <c r="B11" s="12" t="s">
        <v>18</v>
      </c>
      <c r="C11" s="13">
        <v>1569676924.63</v>
      </c>
      <c r="D11" s="13">
        <v>1068009155.7</v>
      </c>
      <c r="E11" s="14"/>
      <c r="F11" s="12" t="s">
        <v>19</v>
      </c>
      <c r="G11" s="13">
        <v>113864.89</v>
      </c>
      <c r="H11" s="13">
        <v>0</v>
      </c>
    </row>
    <row r="12" spans="1:8" ht="15">
      <c r="A12" s="6"/>
      <c r="B12" s="12" t="s">
        <v>20</v>
      </c>
      <c r="C12" s="13">
        <v>1752013458.24</v>
      </c>
      <c r="D12" s="13">
        <v>955510073.39</v>
      </c>
      <c r="E12" s="14"/>
      <c r="F12" s="12" t="s">
        <v>21</v>
      </c>
      <c r="G12" s="13">
        <v>3969261.69</v>
      </c>
      <c r="H12" s="13">
        <v>1688354.12</v>
      </c>
    </row>
    <row r="13" spans="1:8" ht="15">
      <c r="A13" s="6"/>
      <c r="B13" s="12" t="s">
        <v>22</v>
      </c>
      <c r="C13" s="13">
        <v>170613437.89</v>
      </c>
      <c r="D13" s="13">
        <v>82438937.9</v>
      </c>
      <c r="E13" s="14"/>
      <c r="F13" s="12" t="s">
        <v>23</v>
      </c>
      <c r="G13" s="13">
        <v>169895704.35</v>
      </c>
      <c r="H13" s="13">
        <v>100229391.41</v>
      </c>
    </row>
    <row r="14" spans="1:8" ht="15">
      <c r="A14" s="6"/>
      <c r="B14" s="12" t="s">
        <v>24</v>
      </c>
      <c r="C14" s="13">
        <v>1436311.98</v>
      </c>
      <c r="D14" s="13">
        <v>1455034.23</v>
      </c>
      <c r="E14" s="14"/>
      <c r="F14" s="12" t="s">
        <v>25</v>
      </c>
      <c r="G14" s="13"/>
      <c r="H14" s="13"/>
    </row>
    <row r="15" spans="1:8" ht="15">
      <c r="A15" s="6"/>
      <c r="B15" s="12" t="s">
        <v>26</v>
      </c>
      <c r="C15" s="13">
        <v>2061468587.2</v>
      </c>
      <c r="D15" s="13">
        <v>1350364182.71</v>
      </c>
      <c r="E15" s="14"/>
      <c r="F15" s="12" t="s">
        <v>27</v>
      </c>
      <c r="G15" s="13">
        <v>644793022.37</v>
      </c>
      <c r="H15" s="13">
        <v>710302266.71</v>
      </c>
    </row>
    <row r="16" spans="1:8" ht="15">
      <c r="A16" s="6"/>
      <c r="B16" s="15" t="s">
        <v>28</v>
      </c>
      <c r="C16" s="13">
        <f>SUM(C17:C23)</f>
        <v>3135795099.08</v>
      </c>
      <c r="D16" s="13">
        <f>SUM(D17:D23)</f>
        <v>3136497728.1800003</v>
      </c>
      <c r="E16" s="14"/>
      <c r="F16" s="12" t="s">
        <v>29</v>
      </c>
      <c r="G16" s="13"/>
      <c r="H16" s="13"/>
    </row>
    <row r="17" spans="1:8" ht="15">
      <c r="A17" s="6"/>
      <c r="B17" s="12" t="s">
        <v>30</v>
      </c>
      <c r="C17" s="13">
        <v>0</v>
      </c>
      <c r="D17" s="13">
        <v>168858617.11</v>
      </c>
      <c r="E17" s="14"/>
      <c r="F17" s="12" t="s">
        <v>31</v>
      </c>
      <c r="G17" s="13">
        <v>2243400000</v>
      </c>
      <c r="H17" s="13">
        <v>1396370772.52</v>
      </c>
    </row>
    <row r="18" spans="1:8" ht="15">
      <c r="A18" s="6"/>
      <c r="B18" s="12" t="s">
        <v>32</v>
      </c>
      <c r="C18" s="13">
        <v>1258178036.2</v>
      </c>
      <c r="D18" s="13">
        <v>823190622.9</v>
      </c>
      <c r="E18" s="14"/>
      <c r="F18" s="12" t="s">
        <v>33</v>
      </c>
      <c r="G18" s="13">
        <f>SUM(G19:G21)</f>
        <v>39755697.85</v>
      </c>
      <c r="H18" s="13">
        <f>SUM(H19:H21)</f>
        <v>0</v>
      </c>
    </row>
    <row r="19" spans="1:8" ht="15">
      <c r="A19" s="6"/>
      <c r="B19" s="12" t="s">
        <v>34</v>
      </c>
      <c r="C19" s="13">
        <v>1877617062.88</v>
      </c>
      <c r="D19" s="13">
        <v>2144448488.17</v>
      </c>
      <c r="E19" s="14"/>
      <c r="F19" s="12" t="s">
        <v>35</v>
      </c>
      <c r="G19" s="13"/>
      <c r="H19" s="13"/>
    </row>
    <row r="20" spans="1:8" ht="15">
      <c r="A20" s="6"/>
      <c r="B20" s="12" t="s">
        <v>36</v>
      </c>
      <c r="C20" s="13"/>
      <c r="D20" s="13"/>
      <c r="E20" s="14"/>
      <c r="F20" s="12" t="s">
        <v>37</v>
      </c>
      <c r="G20" s="13"/>
      <c r="H20" s="13"/>
    </row>
    <row r="21" spans="1:8" ht="15">
      <c r="A21" s="6"/>
      <c r="B21" s="12" t="s">
        <v>38</v>
      </c>
      <c r="C21" s="13"/>
      <c r="D21" s="13"/>
      <c r="E21" s="14"/>
      <c r="F21" s="12" t="s">
        <v>39</v>
      </c>
      <c r="G21" s="13">
        <v>39755697.85</v>
      </c>
      <c r="H21" s="13">
        <v>0</v>
      </c>
    </row>
    <row r="22" spans="1:8" ht="15">
      <c r="A22" s="6"/>
      <c r="B22" s="12" t="s">
        <v>40</v>
      </c>
      <c r="C22" s="13"/>
      <c r="D22" s="13"/>
      <c r="E22" s="14"/>
      <c r="F22" s="12" t="s">
        <v>41</v>
      </c>
      <c r="G22" s="13"/>
      <c r="H22" s="13"/>
    </row>
    <row r="23" spans="1:8" ht="15">
      <c r="A23" s="6"/>
      <c r="B23" s="12" t="s">
        <v>42</v>
      </c>
      <c r="C23" s="13"/>
      <c r="D23" s="13"/>
      <c r="E23" s="14"/>
      <c r="F23" s="12" t="s">
        <v>43</v>
      </c>
      <c r="G23" s="13"/>
      <c r="H23" s="13"/>
    </row>
    <row r="24" spans="1:8" ht="15">
      <c r="A24" s="6"/>
      <c r="B24" s="12" t="s">
        <v>44</v>
      </c>
      <c r="C24" s="13"/>
      <c r="D24" s="13"/>
      <c r="E24" s="14"/>
      <c r="F24" s="12" t="s">
        <v>45</v>
      </c>
      <c r="G24" s="13"/>
      <c r="H24" s="13"/>
    </row>
    <row r="25" spans="1:8" ht="16.5">
      <c r="A25" s="6"/>
      <c r="B25" s="12" t="s">
        <v>46</v>
      </c>
      <c r="C25" s="13"/>
      <c r="D25" s="13"/>
      <c r="E25" s="14"/>
      <c r="F25" s="12" t="s">
        <v>47</v>
      </c>
      <c r="G25" s="13"/>
      <c r="H25" s="13"/>
    </row>
    <row r="26" spans="1:8" ht="16.5">
      <c r="A26" s="6"/>
      <c r="B26" s="12" t="s">
        <v>48</v>
      </c>
      <c r="C26" s="13"/>
      <c r="D26" s="13"/>
      <c r="E26" s="14"/>
      <c r="F26" s="12" t="s">
        <v>49</v>
      </c>
      <c r="G26" s="13"/>
      <c r="H26" s="13"/>
    </row>
    <row r="27" spans="1:8" ht="15">
      <c r="A27" s="6"/>
      <c r="B27" s="12" t="s">
        <v>50</v>
      </c>
      <c r="C27" s="13"/>
      <c r="D27" s="13"/>
      <c r="E27" s="14"/>
      <c r="F27" s="12" t="s">
        <v>51</v>
      </c>
      <c r="G27" s="13"/>
      <c r="H27" s="13"/>
    </row>
    <row r="28" spans="1:8" ht="15">
      <c r="A28" s="6"/>
      <c r="B28" s="12" t="s">
        <v>52</v>
      </c>
      <c r="C28" s="13"/>
      <c r="D28" s="13"/>
      <c r="E28" s="14"/>
      <c r="F28" s="12" t="s">
        <v>53</v>
      </c>
      <c r="G28" s="13"/>
      <c r="H28" s="13"/>
    </row>
    <row r="29" spans="1:8" ht="15">
      <c r="A29" s="6"/>
      <c r="B29" s="12" t="s">
        <v>54</v>
      </c>
      <c r="C29" s="13"/>
      <c r="D29" s="13"/>
      <c r="E29" s="14"/>
      <c r="F29" s="12" t="s">
        <v>55</v>
      </c>
      <c r="G29" s="13"/>
      <c r="H29" s="13"/>
    </row>
    <row r="30" spans="1:8" ht="16.5">
      <c r="A30" s="6"/>
      <c r="B30" s="12" t="s">
        <v>56</v>
      </c>
      <c r="C30" s="13"/>
      <c r="D30" s="13"/>
      <c r="E30" s="14"/>
      <c r="F30" s="12" t="s">
        <v>57</v>
      </c>
      <c r="G30" s="13">
        <f>SUM(G31:G36)</f>
        <v>12374241.84</v>
      </c>
      <c r="H30" s="13">
        <f>SUM(H31:H36)</f>
        <v>19939802.09</v>
      </c>
    </row>
    <row r="31" spans="1:8" ht="15">
      <c r="A31" s="6"/>
      <c r="B31" s="12" t="s">
        <v>58</v>
      </c>
      <c r="C31" s="13"/>
      <c r="D31" s="13"/>
      <c r="E31" s="14"/>
      <c r="F31" s="12" t="s">
        <v>59</v>
      </c>
      <c r="G31" s="13">
        <v>1500000</v>
      </c>
      <c r="H31" s="13">
        <v>1500000</v>
      </c>
    </row>
    <row r="32" spans="1:8" ht="15">
      <c r="A32" s="6"/>
      <c r="B32" s="12" t="s">
        <v>60</v>
      </c>
      <c r="C32" s="13"/>
      <c r="D32" s="13"/>
      <c r="E32" s="14"/>
      <c r="F32" s="12" t="s">
        <v>61</v>
      </c>
      <c r="G32" s="13"/>
      <c r="H32" s="13"/>
    </row>
    <row r="33" spans="1:8" ht="15">
      <c r="A33" s="6"/>
      <c r="B33" s="12" t="s">
        <v>62</v>
      </c>
      <c r="C33" s="13"/>
      <c r="D33" s="13"/>
      <c r="E33" s="14"/>
      <c r="F33" s="12" t="s">
        <v>63</v>
      </c>
      <c r="G33" s="13"/>
      <c r="H33" s="13"/>
    </row>
    <row r="34" spans="1:8" ht="15">
      <c r="A34" s="6"/>
      <c r="B34" s="12" t="s">
        <v>64</v>
      </c>
      <c r="C34" s="13"/>
      <c r="D34" s="13"/>
      <c r="E34" s="14"/>
      <c r="F34" s="12" t="s">
        <v>65</v>
      </c>
      <c r="G34" s="13"/>
      <c r="H34" s="13"/>
    </row>
    <row r="35" spans="1:8" ht="15">
      <c r="A35" s="6"/>
      <c r="B35" s="12" t="s">
        <v>66</v>
      </c>
      <c r="C35" s="13"/>
      <c r="D35" s="13"/>
      <c r="E35" s="14"/>
      <c r="F35" s="12" t="s">
        <v>67</v>
      </c>
      <c r="G35" s="13">
        <v>10874241.84</v>
      </c>
      <c r="H35" s="13">
        <v>18439802.09</v>
      </c>
    </row>
    <row r="36" spans="1:8" ht="15">
      <c r="A36" s="6"/>
      <c r="B36" s="12" t="s">
        <v>68</v>
      </c>
      <c r="C36" s="13"/>
      <c r="D36" s="13"/>
      <c r="E36" s="14"/>
      <c r="F36" s="12" t="s">
        <v>69</v>
      </c>
      <c r="G36" s="13"/>
      <c r="H36" s="13"/>
    </row>
    <row r="37" spans="1:8" ht="15">
      <c r="A37" s="6"/>
      <c r="B37" s="12" t="s">
        <v>70</v>
      </c>
      <c r="C37" s="13">
        <f>SUM(C38:C39)</f>
        <v>-69417575.86</v>
      </c>
      <c r="D37" s="13">
        <f>SUM(D38:D39)</f>
        <v>-69417575.896</v>
      </c>
      <c r="E37" s="14"/>
      <c r="F37" s="12" t="s">
        <v>71</v>
      </c>
      <c r="G37" s="13"/>
      <c r="H37" s="13"/>
    </row>
    <row r="38" spans="1:8" ht="16.5">
      <c r="A38" s="6"/>
      <c r="B38" s="12" t="s">
        <v>72</v>
      </c>
      <c r="C38" s="13">
        <v>-69417575.86</v>
      </c>
      <c r="D38" s="13">
        <v>-69417575.896</v>
      </c>
      <c r="E38" s="14"/>
      <c r="F38" s="12" t="s">
        <v>73</v>
      </c>
      <c r="G38" s="13"/>
      <c r="H38" s="13"/>
    </row>
    <row r="39" spans="1:8" ht="15">
      <c r="A39" s="6"/>
      <c r="B39" s="12" t="s">
        <v>74</v>
      </c>
      <c r="C39" s="13"/>
      <c r="D39" s="13"/>
      <c r="E39" s="14"/>
      <c r="F39" s="12" t="s">
        <v>75</v>
      </c>
      <c r="G39" s="13"/>
      <c r="H39" s="13"/>
    </row>
    <row r="40" spans="1:8" ht="15">
      <c r="A40" s="6"/>
      <c r="B40" s="12" t="s">
        <v>76</v>
      </c>
      <c r="C40" s="13"/>
      <c r="D40" s="13"/>
      <c r="E40" s="14"/>
      <c r="F40" s="12" t="s">
        <v>77</v>
      </c>
      <c r="G40" s="13"/>
      <c r="H40" s="13"/>
    </row>
    <row r="41" spans="1:8" ht="15">
      <c r="A41" s="6"/>
      <c r="B41" s="12" t="s">
        <v>78</v>
      </c>
      <c r="C41" s="13"/>
      <c r="D41" s="13"/>
      <c r="E41" s="14"/>
      <c r="F41" s="12" t="s">
        <v>79</v>
      </c>
      <c r="G41" s="13">
        <f>SUM(G42:G44)</f>
        <v>914901110.51</v>
      </c>
      <c r="H41" s="13">
        <f>SUM(H42:H44)</f>
        <v>497412516.21</v>
      </c>
    </row>
    <row r="42" spans="1:8" ht="15">
      <c r="A42" s="6"/>
      <c r="B42" s="12" t="s">
        <v>80</v>
      </c>
      <c r="C42" s="13"/>
      <c r="D42" s="13"/>
      <c r="E42" s="14"/>
      <c r="F42" s="12" t="s">
        <v>81</v>
      </c>
      <c r="G42" s="13">
        <v>4081575.06</v>
      </c>
      <c r="H42" s="13">
        <v>-12576043.99</v>
      </c>
    </row>
    <row r="43" spans="1:8" ht="16.5">
      <c r="A43" s="6"/>
      <c r="B43" s="12" t="s">
        <v>82</v>
      </c>
      <c r="C43" s="13"/>
      <c r="D43" s="13"/>
      <c r="E43" s="14"/>
      <c r="F43" s="12" t="s">
        <v>83</v>
      </c>
      <c r="G43" s="13">
        <v>17730906.97</v>
      </c>
      <c r="H43" s="13">
        <v>18426007.67</v>
      </c>
    </row>
    <row r="44" spans="1:8" ht="15">
      <c r="A44" s="6"/>
      <c r="B44" s="12" t="s">
        <v>84</v>
      </c>
      <c r="C44" s="13"/>
      <c r="D44" s="13"/>
      <c r="E44" s="14"/>
      <c r="F44" s="12" t="s">
        <v>85</v>
      </c>
      <c r="G44" s="13">
        <v>893088628.48</v>
      </c>
      <c r="H44" s="13">
        <v>491562552.53</v>
      </c>
    </row>
    <row r="45" spans="1:8" ht="15">
      <c r="A45" s="6"/>
      <c r="B45" s="16"/>
      <c r="C45" s="13"/>
      <c r="D45" s="13"/>
      <c r="E45" s="14"/>
      <c r="F45" s="16"/>
      <c r="G45" s="13"/>
      <c r="H45" s="13"/>
    </row>
    <row r="46" spans="1:10" ht="18">
      <c r="A46" s="6"/>
      <c r="B46" s="17" t="s">
        <v>86</v>
      </c>
      <c r="C46" s="18">
        <f>+C37+C16+C8</f>
        <v>8868542527.18</v>
      </c>
      <c r="D46" s="18">
        <f>+D37+D16+D8</f>
        <v>7206838556.234001</v>
      </c>
      <c r="E46" s="14"/>
      <c r="F46" s="17" t="s">
        <v>87</v>
      </c>
      <c r="G46" s="18">
        <f>+G41+G30+G18+G8</f>
        <v>4764135188.6</v>
      </c>
      <c r="H46" s="18">
        <f>+H37+H30+H18+H18+H8+H41</f>
        <v>3169442189.65</v>
      </c>
      <c r="J46" s="19"/>
    </row>
    <row r="47" spans="1:8" ht="15">
      <c r="A47" s="20"/>
      <c r="B47" s="21"/>
      <c r="C47" s="13"/>
      <c r="D47" s="13"/>
      <c r="E47" s="22"/>
      <c r="F47" s="23"/>
      <c r="G47" s="13"/>
      <c r="H47" s="13"/>
    </row>
    <row r="48" spans="1:8" ht="15">
      <c r="A48" s="6"/>
      <c r="B48" s="7" t="s">
        <v>88</v>
      </c>
      <c r="C48" s="24"/>
      <c r="D48" s="24"/>
      <c r="E48" s="25"/>
      <c r="F48" s="7" t="s">
        <v>89</v>
      </c>
      <c r="G48" s="13"/>
      <c r="H48" s="13"/>
    </row>
    <row r="49" spans="1:8" ht="15">
      <c r="A49" s="6"/>
      <c r="B49" s="12" t="s">
        <v>90</v>
      </c>
      <c r="C49" s="13">
        <v>177101722.25</v>
      </c>
      <c r="D49" s="13">
        <v>207830135.41</v>
      </c>
      <c r="E49" s="22"/>
      <c r="F49" s="12" t="s">
        <v>91</v>
      </c>
      <c r="G49" s="13"/>
      <c r="H49" s="13"/>
    </row>
    <row r="50" spans="1:8" ht="15">
      <c r="A50" s="6"/>
      <c r="B50" s="12" t="s">
        <v>92</v>
      </c>
      <c r="C50" s="13"/>
      <c r="D50" s="13"/>
      <c r="E50" s="14"/>
      <c r="F50" s="12" t="s">
        <v>93</v>
      </c>
      <c r="G50" s="13"/>
      <c r="H50" s="13"/>
    </row>
    <row r="51" spans="1:8" ht="15">
      <c r="A51" s="6"/>
      <c r="B51" s="12" t="s">
        <v>94</v>
      </c>
      <c r="C51" s="13">
        <v>15891807451.4</v>
      </c>
      <c r="D51" s="13">
        <v>14600559151.04</v>
      </c>
      <c r="E51" s="14"/>
      <c r="F51" s="12" t="s">
        <v>95</v>
      </c>
      <c r="G51" s="13">
        <v>2580416225.55</v>
      </c>
      <c r="H51" s="13">
        <v>2703889601.29</v>
      </c>
    </row>
    <row r="52" spans="1:8" ht="15">
      <c r="A52" s="6"/>
      <c r="B52" s="12" t="s">
        <v>96</v>
      </c>
      <c r="C52" s="13">
        <v>2252684210.34</v>
      </c>
      <c r="D52" s="13">
        <v>2164484231.19</v>
      </c>
      <c r="E52" s="14"/>
      <c r="F52" s="12" t="s">
        <v>97</v>
      </c>
      <c r="G52" s="13"/>
      <c r="H52" s="13"/>
    </row>
    <row r="53" spans="1:8" ht="15">
      <c r="A53" s="6"/>
      <c r="B53" s="12" t="s">
        <v>98</v>
      </c>
      <c r="C53" s="13">
        <v>32143177.79</v>
      </c>
      <c r="D53" s="13">
        <v>21037454.1</v>
      </c>
      <c r="E53" s="14"/>
      <c r="F53" s="12" t="s">
        <v>99</v>
      </c>
      <c r="G53" s="13"/>
      <c r="H53" s="13"/>
    </row>
    <row r="54" spans="1:8" ht="15">
      <c r="A54" s="6"/>
      <c r="B54" s="12" t="s">
        <v>100</v>
      </c>
      <c r="C54" s="13"/>
      <c r="D54" s="13"/>
      <c r="E54" s="26"/>
      <c r="F54" s="12" t="s">
        <v>101</v>
      </c>
      <c r="G54" s="13"/>
      <c r="H54" s="13"/>
    </row>
    <row r="55" spans="1:8" ht="15">
      <c r="A55" s="6"/>
      <c r="B55" s="12" t="s">
        <v>102</v>
      </c>
      <c r="C55" s="13">
        <v>6915676.49</v>
      </c>
      <c r="D55" s="13">
        <v>315611811.07</v>
      </c>
      <c r="E55" s="26"/>
      <c r="F55" s="27"/>
      <c r="G55" s="13"/>
      <c r="H55" s="13"/>
    </row>
    <row r="56" spans="1:8" ht="15">
      <c r="A56" s="6"/>
      <c r="B56" s="12" t="s">
        <v>103</v>
      </c>
      <c r="C56" s="13"/>
      <c r="D56" s="13"/>
      <c r="E56" s="26"/>
      <c r="F56" s="17" t="s">
        <v>104</v>
      </c>
      <c r="G56" s="18">
        <f>SUM(G49:G54)</f>
        <v>2580416225.55</v>
      </c>
      <c r="H56" s="18">
        <f>SUM(H49:H55)</f>
        <v>2703889601.29</v>
      </c>
    </row>
    <row r="57" spans="1:8" ht="15">
      <c r="A57" s="6"/>
      <c r="B57" s="12" t="s">
        <v>105</v>
      </c>
      <c r="C57" s="13"/>
      <c r="D57" s="13"/>
      <c r="E57" s="14"/>
      <c r="F57" s="23"/>
      <c r="G57" s="13"/>
      <c r="H57" s="13"/>
    </row>
    <row r="58" spans="1:8" ht="15">
      <c r="A58" s="6"/>
      <c r="B58" s="16"/>
      <c r="C58" s="13"/>
      <c r="D58" s="13"/>
      <c r="E58" s="14"/>
      <c r="F58" s="17" t="s">
        <v>106</v>
      </c>
      <c r="G58" s="18">
        <f>+G46+G56</f>
        <v>7344551414.150001</v>
      </c>
      <c r="H58" s="18">
        <f>+H46+H56</f>
        <v>5873331790.940001</v>
      </c>
    </row>
    <row r="59" spans="1:8" ht="18">
      <c r="A59" s="6"/>
      <c r="B59" s="17" t="s">
        <v>107</v>
      </c>
      <c r="C59" s="18">
        <f>SUM(C49:C55)</f>
        <v>18360652238.27</v>
      </c>
      <c r="D59" s="18">
        <f>SUM(D49:D58)</f>
        <v>17309522782.81</v>
      </c>
      <c r="E59" s="14"/>
      <c r="F59" s="16"/>
      <c r="G59" s="13"/>
      <c r="H59" s="13"/>
    </row>
    <row r="60" spans="1:8" ht="15">
      <c r="A60" s="6"/>
      <c r="B60" s="16"/>
      <c r="C60" s="18"/>
      <c r="D60" s="18"/>
      <c r="E60" s="26"/>
      <c r="F60" s="7" t="s">
        <v>108</v>
      </c>
      <c r="G60" s="13"/>
      <c r="H60" s="13"/>
    </row>
    <row r="61" spans="1:8" ht="15">
      <c r="A61" s="6"/>
      <c r="B61" s="17" t="s">
        <v>109</v>
      </c>
      <c r="C61" s="18">
        <f>+C59+C46</f>
        <v>27229194765.45</v>
      </c>
      <c r="D61" s="18">
        <f>+D59+D46</f>
        <v>24516361339.044003</v>
      </c>
      <c r="E61" s="14"/>
      <c r="F61" s="27"/>
      <c r="G61" s="13"/>
      <c r="H61" s="13"/>
    </row>
    <row r="62" spans="1:8" ht="15">
      <c r="A62" s="6"/>
      <c r="B62" s="16"/>
      <c r="C62" s="13"/>
      <c r="D62" s="13"/>
      <c r="E62" s="14"/>
      <c r="F62" s="17" t="s">
        <v>110</v>
      </c>
      <c r="G62" s="18">
        <f>SUM(G63:G65)</f>
        <v>4438095572.85</v>
      </c>
      <c r="H62" s="18">
        <f>SUM(H63:H65)</f>
        <v>3972187923.16</v>
      </c>
    </row>
    <row r="63" spans="1:8" ht="15">
      <c r="A63" s="6"/>
      <c r="B63" s="16"/>
      <c r="C63" s="28"/>
      <c r="D63" s="28"/>
      <c r="E63" s="14"/>
      <c r="F63" s="12" t="s">
        <v>111</v>
      </c>
      <c r="G63" s="13">
        <v>4438095572.85</v>
      </c>
      <c r="H63" s="13">
        <v>3972187923.16</v>
      </c>
    </row>
    <row r="64" spans="1:8" ht="15">
      <c r="A64" s="6"/>
      <c r="B64" s="16"/>
      <c r="C64" s="28"/>
      <c r="D64" s="28"/>
      <c r="E64" s="14"/>
      <c r="F64" s="12" t="s">
        <v>112</v>
      </c>
      <c r="G64" s="13"/>
      <c r="H64" s="13"/>
    </row>
    <row r="65" spans="1:8" ht="15">
      <c r="A65" s="6"/>
      <c r="B65" s="16"/>
      <c r="C65" s="28"/>
      <c r="D65" s="28"/>
      <c r="E65" s="14"/>
      <c r="F65" s="12" t="s">
        <v>113</v>
      </c>
      <c r="G65" s="13"/>
      <c r="H65" s="13"/>
    </row>
    <row r="66" spans="1:8" ht="15">
      <c r="A66" s="6"/>
      <c r="B66" s="16"/>
      <c r="C66" s="28"/>
      <c r="D66" s="28"/>
      <c r="E66" s="14"/>
      <c r="F66" s="16"/>
      <c r="G66" s="13"/>
      <c r="H66" s="13"/>
    </row>
    <row r="67" spans="1:8" ht="18">
      <c r="A67" s="6"/>
      <c r="B67" s="16"/>
      <c r="C67" s="28"/>
      <c r="D67" s="28"/>
      <c r="E67" s="14"/>
      <c r="F67" s="17" t="s">
        <v>114</v>
      </c>
      <c r="G67" s="18">
        <f>SUM(G68:G72)</f>
        <v>15446547778.449993</v>
      </c>
      <c r="H67" s="18">
        <f>SUM(H68:H72)</f>
        <v>14670841624.98</v>
      </c>
    </row>
    <row r="68" spans="1:8" ht="15">
      <c r="A68" s="6"/>
      <c r="B68" s="16"/>
      <c r="C68" s="28"/>
      <c r="D68" s="28"/>
      <c r="E68" s="14"/>
      <c r="F68" s="12" t="s">
        <v>115</v>
      </c>
      <c r="G68" s="13">
        <v>3112297521.619995</v>
      </c>
      <c r="H68" s="13">
        <v>2783748685.57</v>
      </c>
    </row>
    <row r="69" spans="1:8" ht="15">
      <c r="A69" s="6"/>
      <c r="B69" s="16"/>
      <c r="C69" s="28"/>
      <c r="D69" s="28"/>
      <c r="E69" s="14"/>
      <c r="F69" s="12" t="s">
        <v>116</v>
      </c>
      <c r="G69" s="13">
        <v>21949813557.96</v>
      </c>
      <c r="H69" s="13">
        <v>19166064872.39</v>
      </c>
    </row>
    <row r="70" spans="1:8" ht="15">
      <c r="A70" s="6"/>
      <c r="B70" s="16"/>
      <c r="C70" s="28"/>
      <c r="D70" s="28"/>
      <c r="E70" s="14"/>
      <c r="F70" s="12" t="s">
        <v>117</v>
      </c>
      <c r="G70" s="13">
        <v>73702485.94</v>
      </c>
      <c r="H70" s="13">
        <v>135890840.66</v>
      </c>
    </row>
    <row r="71" spans="1:8" ht="15">
      <c r="A71" s="6"/>
      <c r="B71" s="16"/>
      <c r="C71" s="28"/>
      <c r="D71" s="28"/>
      <c r="E71" s="14"/>
      <c r="F71" s="12" t="s">
        <v>118</v>
      </c>
      <c r="G71" s="13"/>
      <c r="H71" s="13"/>
    </row>
    <row r="72" spans="1:8" ht="15">
      <c r="A72" s="6"/>
      <c r="B72" s="16"/>
      <c r="C72" s="28"/>
      <c r="D72" s="28"/>
      <c r="E72" s="14"/>
      <c r="F72" s="12" t="s">
        <v>119</v>
      </c>
      <c r="G72" s="13">
        <v>-9689265787.07</v>
      </c>
      <c r="H72" s="13">
        <v>-7414862773.64</v>
      </c>
    </row>
    <row r="73" spans="1:8" ht="15">
      <c r="A73" s="6"/>
      <c r="B73" s="16"/>
      <c r="C73" s="28"/>
      <c r="D73" s="28"/>
      <c r="E73" s="14"/>
      <c r="F73" s="16"/>
      <c r="G73" s="13"/>
      <c r="H73" s="13"/>
    </row>
    <row r="74" spans="1:8" ht="18">
      <c r="A74" s="6"/>
      <c r="B74" s="16"/>
      <c r="C74" s="28"/>
      <c r="D74" s="28"/>
      <c r="E74" s="14"/>
      <c r="F74" s="17" t="s">
        <v>120</v>
      </c>
      <c r="G74" s="13"/>
      <c r="H74" s="13"/>
    </row>
    <row r="75" spans="1:8" ht="15">
      <c r="A75" s="6"/>
      <c r="B75" s="16"/>
      <c r="C75" s="28"/>
      <c r="D75" s="28"/>
      <c r="E75" s="14"/>
      <c r="F75" s="12" t="s">
        <v>121</v>
      </c>
      <c r="G75" s="13"/>
      <c r="H75" s="13"/>
    </row>
    <row r="76" spans="1:8" ht="15">
      <c r="A76" s="6"/>
      <c r="B76" s="16"/>
      <c r="C76" s="28"/>
      <c r="D76" s="28"/>
      <c r="E76" s="14"/>
      <c r="F76" s="12" t="s">
        <v>122</v>
      </c>
      <c r="G76" s="13"/>
      <c r="H76" s="13"/>
    </row>
    <row r="77" spans="1:8" ht="15">
      <c r="A77" s="6"/>
      <c r="B77" s="16"/>
      <c r="C77" s="28"/>
      <c r="D77" s="28"/>
      <c r="E77" s="14"/>
      <c r="F77" s="16"/>
      <c r="G77" s="13"/>
      <c r="H77" s="13"/>
    </row>
    <row r="78" spans="1:8" ht="15">
      <c r="A78" s="6"/>
      <c r="B78" s="16"/>
      <c r="C78" s="28"/>
      <c r="D78" s="28"/>
      <c r="E78" s="14"/>
      <c r="F78" s="17" t="s">
        <v>123</v>
      </c>
      <c r="G78" s="18">
        <f>+G62+G67</f>
        <v>19884643351.299995</v>
      </c>
      <c r="H78" s="18">
        <f>+H62+H67</f>
        <v>18643029548.14</v>
      </c>
    </row>
    <row r="79" spans="1:8" ht="15">
      <c r="A79" s="6"/>
      <c r="B79" s="16"/>
      <c r="C79" s="28"/>
      <c r="D79" s="28"/>
      <c r="E79" s="14"/>
      <c r="F79" s="16"/>
      <c r="G79" s="13"/>
      <c r="H79" s="13"/>
    </row>
    <row r="80" spans="1:8" ht="18">
      <c r="A80" s="6"/>
      <c r="B80" s="16"/>
      <c r="C80" s="28"/>
      <c r="D80" s="28"/>
      <c r="E80" s="14"/>
      <c r="F80" s="17" t="s">
        <v>124</v>
      </c>
      <c r="G80" s="18">
        <f>+G78+G58</f>
        <v>27229194765.449997</v>
      </c>
      <c r="H80" s="18">
        <f>+H78+H58</f>
        <v>24516361339.08</v>
      </c>
    </row>
    <row r="81" spans="1:8" ht="15">
      <c r="A81" s="6"/>
      <c r="B81" s="16"/>
      <c r="C81" s="28"/>
      <c r="D81" s="28"/>
      <c r="E81" s="14"/>
      <c r="F81" s="16"/>
      <c r="G81" s="11"/>
      <c r="H81" s="11"/>
    </row>
    <row r="82" spans="1:8" ht="15">
      <c r="A82" s="6"/>
      <c r="B82" s="16"/>
      <c r="C82" s="28"/>
      <c r="D82" s="28"/>
      <c r="E82" s="14"/>
      <c r="F82" s="16"/>
      <c r="G82" s="16"/>
      <c r="H82" s="16"/>
    </row>
    <row r="83" spans="1:8" ht="15">
      <c r="A83" s="6"/>
      <c r="B83" s="16"/>
      <c r="C83" s="28"/>
      <c r="D83" s="28"/>
      <c r="E83" s="14"/>
      <c r="F83" s="16"/>
      <c r="G83" s="16"/>
      <c r="H83" s="16"/>
    </row>
    <row r="84" spans="1:8" ht="15.75" thickBot="1">
      <c r="A84" s="29"/>
      <c r="B84" s="30"/>
      <c r="C84" s="31"/>
      <c r="D84" s="31"/>
      <c r="E84" s="32"/>
      <c r="F84" s="30"/>
      <c r="G84" s="30"/>
      <c r="H84" s="30"/>
    </row>
  </sheetData>
  <mergeCells count="4">
    <mergeCell ref="A1:H1"/>
    <mergeCell ref="A2:H2"/>
    <mergeCell ref="A3:H3"/>
    <mergeCell ref="A4:H4"/>
  </mergeCells>
  <printOptions/>
  <pageMargins left="0.7086614173228347" right="0.7086614173228347" top="0.5511811023622047" bottom="0.15748031496062992" header="0.31496062992125984" footer="0.31496062992125984"/>
  <pageSetup horizontalDpi="600" verticalDpi="600" orientation="landscape" scale="80" r:id="rId1"/>
  <headerFooter>
    <oddHeader>&amp;C&amp;P de &amp;N</oddHeader>
    <oddFooter>&amp;R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I69"/>
  <sheetViews>
    <sheetView zoomScale="130" zoomScaleNormal="130" workbookViewId="0" topLeftCell="A28">
      <selection activeCell="F41" sqref="F41"/>
    </sheetView>
  </sheetViews>
  <sheetFormatPr defaultColWidth="11.421875" defaultRowHeight="15"/>
  <cols>
    <col min="1" max="1" width="1.7109375" style="0" customWidth="1"/>
    <col min="2" max="2" width="23.00390625" style="0" customWidth="1"/>
    <col min="3" max="8" width="12.7109375" style="0" customWidth="1"/>
    <col min="9" max="9" width="12.140625" style="0" customWidth="1"/>
  </cols>
  <sheetData>
    <row r="1" ht="15">
      <c r="I1" s="33" t="s">
        <v>125</v>
      </c>
    </row>
    <row r="2" ht="15.75" thickBot="1"/>
    <row r="3" spans="1:9" ht="13.9" customHeight="1">
      <c r="A3" s="240" t="s">
        <v>0</v>
      </c>
      <c r="B3" s="240"/>
      <c r="C3" s="240"/>
      <c r="D3" s="240"/>
      <c r="E3" s="240"/>
      <c r="F3" s="240"/>
      <c r="G3" s="240"/>
      <c r="H3" s="240"/>
      <c r="I3" s="240"/>
    </row>
    <row r="4" spans="1:9" ht="13.9" customHeight="1">
      <c r="A4" s="241" t="s">
        <v>126</v>
      </c>
      <c r="B4" s="241"/>
      <c r="C4" s="241"/>
      <c r="D4" s="241"/>
      <c r="E4" s="241"/>
      <c r="F4" s="241"/>
      <c r="G4" s="241"/>
      <c r="H4" s="241"/>
      <c r="I4" s="241"/>
    </row>
    <row r="5" spans="1:9" ht="13.9" customHeight="1">
      <c r="A5" s="241" t="s">
        <v>681</v>
      </c>
      <c r="B5" s="241"/>
      <c r="C5" s="241"/>
      <c r="D5" s="241"/>
      <c r="E5" s="241"/>
      <c r="F5" s="241"/>
      <c r="G5" s="241"/>
      <c r="H5" s="241"/>
      <c r="I5" s="241"/>
    </row>
    <row r="6" spans="1:9" ht="13.9" customHeight="1" thickBot="1">
      <c r="A6" s="242" t="s">
        <v>3</v>
      </c>
      <c r="B6" s="242"/>
      <c r="C6" s="242"/>
      <c r="D6" s="242"/>
      <c r="E6" s="242"/>
      <c r="F6" s="242"/>
      <c r="G6" s="242"/>
      <c r="H6" s="242"/>
      <c r="I6" s="242"/>
    </row>
    <row r="7" spans="1:9" ht="22.9" customHeight="1">
      <c r="A7" s="243" t="s">
        <v>127</v>
      </c>
      <c r="B7" s="243"/>
      <c r="C7" s="226" t="s">
        <v>128</v>
      </c>
      <c r="D7" s="243" t="s">
        <v>129</v>
      </c>
      <c r="E7" s="243" t="s">
        <v>130</v>
      </c>
      <c r="F7" s="243" t="s">
        <v>131</v>
      </c>
      <c r="G7" s="226" t="s">
        <v>132</v>
      </c>
      <c r="H7" s="243" t="s">
        <v>133</v>
      </c>
      <c r="I7" s="243" t="s">
        <v>134</v>
      </c>
    </row>
    <row r="8" spans="1:9" ht="27" customHeight="1" thickBot="1">
      <c r="A8" s="242"/>
      <c r="B8" s="242"/>
      <c r="C8" s="227" t="s">
        <v>680</v>
      </c>
      <c r="D8" s="242"/>
      <c r="E8" s="242"/>
      <c r="F8" s="242"/>
      <c r="G8" s="227" t="s">
        <v>135</v>
      </c>
      <c r="H8" s="242"/>
      <c r="I8" s="242"/>
    </row>
    <row r="9" spans="1:9" ht="13.9" customHeight="1">
      <c r="A9" s="245"/>
      <c r="B9" s="245"/>
      <c r="C9" s="34"/>
      <c r="D9" s="34"/>
      <c r="E9" s="34"/>
      <c r="F9" s="34"/>
      <c r="G9" s="34"/>
      <c r="H9" s="34"/>
      <c r="I9" s="34"/>
    </row>
    <row r="10" spans="1:9" ht="13.9" customHeight="1">
      <c r="A10" s="246" t="s">
        <v>136</v>
      </c>
      <c r="B10" s="246"/>
      <c r="C10" s="35"/>
      <c r="D10" s="35"/>
      <c r="E10" s="35"/>
      <c r="F10" s="35"/>
      <c r="G10" s="35"/>
      <c r="H10" s="35"/>
      <c r="I10" s="35"/>
    </row>
    <row r="11" spans="1:9" ht="13.9" customHeight="1">
      <c r="A11" s="246" t="s">
        <v>137</v>
      </c>
      <c r="B11" s="246"/>
      <c r="C11" s="36"/>
      <c r="D11" s="36"/>
      <c r="E11" s="36"/>
      <c r="F11" s="36"/>
      <c r="G11" s="36"/>
      <c r="H11" s="36"/>
      <c r="I11" s="36"/>
    </row>
    <row r="12" spans="1:9" ht="13.9" customHeight="1">
      <c r="A12" s="37"/>
      <c r="B12" s="38" t="s">
        <v>138</v>
      </c>
      <c r="C12" s="36"/>
      <c r="D12" s="36"/>
      <c r="E12" s="36"/>
      <c r="F12" s="36"/>
      <c r="G12" s="36"/>
      <c r="H12" s="36"/>
      <c r="I12" s="36"/>
    </row>
    <row r="13" spans="1:9" ht="13.9" customHeight="1">
      <c r="A13" s="39"/>
      <c r="B13" s="38" t="s">
        <v>139</v>
      </c>
      <c r="C13" s="40"/>
      <c r="D13" s="40"/>
      <c r="E13" s="40"/>
      <c r="F13" s="40"/>
      <c r="G13" s="40"/>
      <c r="H13" s="40"/>
      <c r="I13" s="40"/>
    </row>
    <row r="14" spans="1:9" ht="13.9" customHeight="1">
      <c r="A14" s="39"/>
      <c r="B14" s="38" t="s">
        <v>140</v>
      </c>
      <c r="C14" s="40"/>
      <c r="D14" s="40"/>
      <c r="E14" s="40"/>
      <c r="F14" s="40"/>
      <c r="G14" s="40"/>
      <c r="H14" s="40"/>
      <c r="I14" s="40"/>
    </row>
    <row r="15" spans="1:9" ht="13.9" customHeight="1">
      <c r="A15" s="246" t="s">
        <v>141</v>
      </c>
      <c r="B15" s="246"/>
      <c r="C15" s="36"/>
      <c r="D15" s="36"/>
      <c r="E15" s="36"/>
      <c r="F15" s="36"/>
      <c r="G15" s="36"/>
      <c r="H15" s="36"/>
      <c r="I15" s="36"/>
    </row>
    <row r="16" spans="1:9" ht="13.9" customHeight="1">
      <c r="A16" s="37"/>
      <c r="B16" s="38" t="s">
        <v>142</v>
      </c>
      <c r="C16" s="41">
        <v>2244889601.29</v>
      </c>
      <c r="D16" s="36">
        <v>0</v>
      </c>
      <c r="E16" s="41">
        <v>123473375.74</v>
      </c>
      <c r="F16" s="42"/>
      <c r="G16" s="363">
        <f>C16+D16-E16+F16</f>
        <v>2121416225.55</v>
      </c>
      <c r="H16" s="41">
        <v>138631234.84</v>
      </c>
      <c r="I16" s="36"/>
    </row>
    <row r="17" spans="1:9" ht="13.9" customHeight="1">
      <c r="A17" s="39"/>
      <c r="B17" s="38" t="s">
        <v>143</v>
      </c>
      <c r="C17" s="40"/>
      <c r="D17" s="40"/>
      <c r="E17" s="40"/>
      <c r="F17" s="40"/>
      <c r="G17" s="40"/>
      <c r="H17" s="40"/>
      <c r="I17" s="40"/>
    </row>
    <row r="18" spans="1:9" ht="13.9" customHeight="1">
      <c r="A18" s="39"/>
      <c r="B18" s="38" t="s">
        <v>144</v>
      </c>
      <c r="C18" s="40"/>
      <c r="D18" s="40"/>
      <c r="E18" s="40"/>
      <c r="F18" s="40"/>
      <c r="G18" s="40"/>
      <c r="H18" s="40"/>
      <c r="I18" s="40"/>
    </row>
    <row r="19" spans="1:9" ht="13.9" customHeight="1">
      <c r="A19" s="246" t="s">
        <v>145</v>
      </c>
      <c r="B19" s="246"/>
      <c r="C19" s="40"/>
      <c r="D19" s="43"/>
      <c r="E19" s="43"/>
      <c r="F19" s="43"/>
      <c r="G19" s="43"/>
      <c r="H19" s="43"/>
      <c r="I19" s="43"/>
    </row>
    <row r="20" spans="1:9" ht="13.9" customHeight="1">
      <c r="A20" s="39"/>
      <c r="B20" s="38"/>
      <c r="C20" s="40"/>
      <c r="D20" s="40"/>
      <c r="E20" s="40"/>
      <c r="F20" s="40"/>
      <c r="G20" s="40"/>
      <c r="H20" s="40"/>
      <c r="I20" s="40"/>
    </row>
    <row r="21" spans="1:9" ht="18" customHeight="1">
      <c r="A21" s="246" t="s">
        <v>146</v>
      </c>
      <c r="B21" s="246"/>
      <c r="C21" s="36"/>
      <c r="D21" s="36"/>
      <c r="E21" s="36"/>
      <c r="F21" s="36"/>
      <c r="G21" s="36"/>
      <c r="H21" s="36"/>
      <c r="I21" s="36"/>
    </row>
    <row r="22" spans="1:9" ht="13.9" customHeight="1">
      <c r="A22" s="246"/>
      <c r="B22" s="246"/>
      <c r="C22" s="36"/>
      <c r="D22" s="36"/>
      <c r="E22" s="36"/>
      <c r="F22" s="36"/>
      <c r="G22" s="36"/>
      <c r="H22" s="36"/>
      <c r="I22" s="36"/>
    </row>
    <row r="23" spans="1:9" ht="13.9" customHeight="1">
      <c r="A23" s="246" t="s">
        <v>147</v>
      </c>
      <c r="B23" s="246"/>
      <c r="C23" s="36"/>
      <c r="D23" s="36"/>
      <c r="E23" s="36"/>
      <c r="F23" s="36"/>
      <c r="G23" s="36"/>
      <c r="H23" s="36"/>
      <c r="I23" s="36"/>
    </row>
    <row r="24" spans="1:9" ht="13.9" customHeight="1">
      <c r="A24" s="44"/>
      <c r="B24" s="45" t="s">
        <v>148</v>
      </c>
      <c r="C24" s="363">
        <v>109549943.95</v>
      </c>
      <c r="D24" s="160"/>
      <c r="E24" s="362">
        <v>15512078.26</v>
      </c>
      <c r="F24" s="160"/>
      <c r="G24" s="363">
        <f>C24+D24-E24+F24</f>
        <v>94037865.69</v>
      </c>
      <c r="H24" s="364">
        <v>5927266.44</v>
      </c>
      <c r="I24" s="35"/>
    </row>
    <row r="25" spans="1:9" ht="13.9" customHeight="1">
      <c r="A25" s="44"/>
      <c r="B25" s="45" t="s">
        <v>149</v>
      </c>
      <c r="C25" s="35"/>
      <c r="D25" s="35"/>
      <c r="E25" s="35"/>
      <c r="F25" s="35"/>
      <c r="G25" s="35"/>
      <c r="H25" s="35"/>
      <c r="I25" s="35"/>
    </row>
    <row r="26" spans="1:9" ht="13.9" customHeight="1">
      <c r="A26" s="6"/>
      <c r="B26" s="45" t="s">
        <v>150</v>
      </c>
      <c r="C26" s="35"/>
      <c r="D26" s="35"/>
      <c r="E26" s="35"/>
      <c r="F26" s="35"/>
      <c r="G26" s="35"/>
      <c r="H26" s="35"/>
      <c r="I26" s="35"/>
    </row>
    <row r="27" spans="1:9" ht="13.9" customHeight="1">
      <c r="A27" s="247"/>
      <c r="B27" s="247"/>
      <c r="C27" s="35"/>
      <c r="D27" s="35"/>
      <c r="E27" s="35"/>
      <c r="F27" s="35"/>
      <c r="G27" s="35"/>
      <c r="H27" s="35"/>
      <c r="I27" s="35"/>
    </row>
    <row r="28" spans="1:9" ht="18" customHeight="1">
      <c r="A28" s="246" t="s">
        <v>151</v>
      </c>
      <c r="B28" s="246"/>
      <c r="C28" s="35"/>
      <c r="D28" s="35"/>
      <c r="E28" s="35"/>
      <c r="F28" s="35"/>
      <c r="G28" s="35"/>
      <c r="H28" s="35"/>
      <c r="I28" s="35"/>
    </row>
    <row r="29" spans="1:9" ht="13.9" customHeight="1">
      <c r="A29" s="47"/>
      <c r="B29" s="45" t="s">
        <v>152</v>
      </c>
      <c r="C29" s="364">
        <v>459000000</v>
      </c>
      <c r="D29" s="46"/>
      <c r="E29" s="46"/>
      <c r="F29" s="46"/>
      <c r="G29" s="364">
        <v>459000000</v>
      </c>
      <c r="H29" s="41">
        <v>38329038.73</v>
      </c>
      <c r="I29" s="35"/>
    </row>
    <row r="30" spans="1:9" ht="13.9" customHeight="1">
      <c r="A30" s="47"/>
      <c r="B30" s="45" t="s">
        <v>153</v>
      </c>
      <c r="C30" s="35"/>
      <c r="D30" s="35"/>
      <c r="E30" s="35"/>
      <c r="F30" s="35"/>
      <c r="G30" s="35"/>
      <c r="H30" s="35"/>
      <c r="I30" s="35"/>
    </row>
    <row r="31" spans="1:9" ht="13.9" customHeight="1">
      <c r="A31" s="6"/>
      <c r="B31" s="45" t="s">
        <v>154</v>
      </c>
      <c r="C31" s="35"/>
      <c r="D31" s="35"/>
      <c r="E31" s="35"/>
      <c r="F31" s="35"/>
      <c r="G31" s="35"/>
      <c r="H31" s="35"/>
      <c r="I31" s="35"/>
    </row>
    <row r="32" spans="1:9" ht="13.9" customHeight="1" thickBot="1">
      <c r="A32" s="248"/>
      <c r="B32" s="248"/>
      <c r="C32" s="48"/>
      <c r="D32" s="48"/>
      <c r="E32" s="48"/>
      <c r="F32" s="48"/>
      <c r="G32" s="48"/>
      <c r="H32" s="48"/>
      <c r="I32" s="48"/>
    </row>
    <row r="34" spans="1:9" ht="19.9" customHeight="1">
      <c r="A34" s="49">
        <v>1</v>
      </c>
      <c r="B34" s="244" t="s">
        <v>155</v>
      </c>
      <c r="C34" s="244"/>
      <c r="D34" s="244"/>
      <c r="E34" s="244"/>
      <c r="F34" s="244"/>
      <c r="G34" s="244"/>
      <c r="H34" s="244"/>
      <c r="I34" s="244"/>
    </row>
    <row r="35" spans="1:9" ht="13.15" customHeight="1">
      <c r="A35" s="49">
        <v>2</v>
      </c>
      <c r="B35" s="249" t="s">
        <v>156</v>
      </c>
      <c r="C35" s="249"/>
      <c r="D35" s="249"/>
      <c r="E35" s="249"/>
      <c r="F35" s="249"/>
      <c r="G35" s="249"/>
      <c r="H35" s="249"/>
      <c r="I35" s="249"/>
    </row>
    <row r="36" ht="15.75" thickBot="1"/>
    <row r="37" spans="1:7" ht="14.45" customHeight="1">
      <c r="A37" s="250" t="s">
        <v>157</v>
      </c>
      <c r="B37" s="250"/>
      <c r="C37" s="250" t="s">
        <v>158</v>
      </c>
      <c r="D37" s="250" t="s">
        <v>159</v>
      </c>
      <c r="E37" s="250" t="s">
        <v>160</v>
      </c>
      <c r="F37" s="250" t="s">
        <v>161</v>
      </c>
      <c r="G37" s="250" t="s">
        <v>162</v>
      </c>
    </row>
    <row r="38" spans="1:7" ht="15">
      <c r="A38" s="251"/>
      <c r="B38" s="251"/>
      <c r="C38" s="251"/>
      <c r="D38" s="251"/>
      <c r="E38" s="251"/>
      <c r="F38" s="251"/>
      <c r="G38" s="251"/>
    </row>
    <row r="39" spans="1:7" ht="15.75" thickBot="1">
      <c r="A39" s="252"/>
      <c r="B39" s="252"/>
      <c r="C39" s="252"/>
      <c r="D39" s="252"/>
      <c r="E39" s="252"/>
      <c r="F39" s="252"/>
      <c r="G39" s="252"/>
    </row>
    <row r="40" spans="1:7" ht="19.9" customHeight="1">
      <c r="A40" s="254" t="s">
        <v>163</v>
      </c>
      <c r="B40" s="254"/>
      <c r="C40" s="50"/>
      <c r="D40" s="50"/>
      <c r="E40" s="50"/>
      <c r="F40" s="50"/>
      <c r="G40" s="50"/>
    </row>
    <row r="41" spans="1:7" ht="14.45" customHeight="1">
      <c r="A41" s="51"/>
      <c r="B41" s="38" t="s">
        <v>164</v>
      </c>
      <c r="C41" s="52">
        <v>2243400000</v>
      </c>
      <c r="D41" s="40" t="s">
        <v>165</v>
      </c>
      <c r="E41" s="40" t="s">
        <v>166</v>
      </c>
      <c r="F41" s="40">
        <v>3.25</v>
      </c>
      <c r="G41" s="53"/>
    </row>
    <row r="42" spans="1:7" ht="14.45" customHeight="1">
      <c r="A42" s="51"/>
      <c r="B42" s="38" t="s">
        <v>167</v>
      </c>
      <c r="C42" s="40"/>
      <c r="D42" s="40"/>
      <c r="E42" s="40"/>
      <c r="F42" s="40"/>
      <c r="G42" s="40"/>
    </row>
    <row r="43" spans="1:7" ht="15" customHeight="1" thickBot="1">
      <c r="A43" s="54"/>
      <c r="B43" s="55" t="s">
        <v>168</v>
      </c>
      <c r="C43" s="56"/>
      <c r="D43" s="56"/>
      <c r="E43" s="56"/>
      <c r="F43" s="56"/>
      <c r="G43" s="56"/>
    </row>
    <row r="46" spans="2:9" s="57" customFormat="1" ht="9">
      <c r="B46" s="58" t="s">
        <v>169</v>
      </c>
      <c r="C46" s="59"/>
      <c r="D46" s="59"/>
      <c r="E46" s="59"/>
      <c r="F46" s="59"/>
      <c r="G46" s="59"/>
      <c r="H46" s="59"/>
      <c r="I46" s="59"/>
    </row>
    <row r="47" spans="2:9" s="57" customFormat="1" ht="37.5" customHeight="1">
      <c r="B47" s="253" t="s">
        <v>170</v>
      </c>
      <c r="C47" s="253"/>
      <c r="D47" s="253"/>
      <c r="E47" s="253"/>
      <c r="F47" s="253"/>
      <c r="G47" s="253"/>
      <c r="H47" s="253"/>
      <c r="I47" s="253"/>
    </row>
    <row r="48" spans="2:9" s="57" customFormat="1" ht="22.5" customHeight="1">
      <c r="B48" s="253" t="s">
        <v>171</v>
      </c>
      <c r="C48" s="253"/>
      <c r="D48" s="253"/>
      <c r="E48" s="253"/>
      <c r="F48" s="253"/>
      <c r="G48" s="253"/>
      <c r="H48" s="253"/>
      <c r="I48" s="253"/>
    </row>
    <row r="49" spans="2:9" s="57" customFormat="1" ht="39" customHeight="1">
      <c r="B49" s="253" t="s">
        <v>172</v>
      </c>
      <c r="C49" s="253"/>
      <c r="D49" s="253"/>
      <c r="E49" s="253"/>
      <c r="F49" s="253"/>
      <c r="G49" s="253"/>
      <c r="H49" s="253"/>
      <c r="I49" s="253"/>
    </row>
    <row r="50" spans="2:9" s="57" customFormat="1" ht="12.75" customHeight="1">
      <c r="B50" s="253" t="s">
        <v>173</v>
      </c>
      <c r="C50" s="253"/>
      <c r="D50" s="253"/>
      <c r="E50" s="253"/>
      <c r="F50" s="253"/>
      <c r="G50" s="253"/>
      <c r="H50" s="253"/>
      <c r="I50" s="253"/>
    </row>
    <row r="51" spans="2:9" s="57" customFormat="1" ht="14.25" customHeight="1">
      <c r="B51" s="253" t="s">
        <v>174</v>
      </c>
      <c r="C51" s="253"/>
      <c r="D51" s="253"/>
      <c r="E51" s="253"/>
      <c r="F51" s="253"/>
      <c r="G51" s="253"/>
      <c r="H51" s="253"/>
      <c r="I51" s="253"/>
    </row>
    <row r="52" spans="2:9" s="57" customFormat="1" ht="12.75" customHeight="1">
      <c r="B52" s="253" t="s">
        <v>175</v>
      </c>
      <c r="C52" s="253"/>
      <c r="D52" s="253"/>
      <c r="E52" s="253"/>
      <c r="F52" s="253"/>
      <c r="G52" s="253"/>
      <c r="H52" s="253"/>
      <c r="I52" s="253"/>
    </row>
    <row r="53" spans="2:9" s="57" customFormat="1" ht="24.75" customHeight="1">
      <c r="B53" s="253" t="s">
        <v>176</v>
      </c>
      <c r="C53" s="253"/>
      <c r="D53" s="253"/>
      <c r="E53" s="253"/>
      <c r="F53" s="253"/>
      <c r="G53" s="253"/>
      <c r="H53" s="253"/>
      <c r="I53" s="253"/>
    </row>
    <row r="54" spans="2:9" s="57" customFormat="1" ht="22.5" customHeight="1">
      <c r="B54" s="253" t="s">
        <v>177</v>
      </c>
      <c r="C54" s="253"/>
      <c r="D54" s="253"/>
      <c r="E54" s="253"/>
      <c r="F54" s="253"/>
      <c r="G54" s="253"/>
      <c r="H54" s="253"/>
      <c r="I54" s="253"/>
    </row>
    <row r="55" spans="2:9" s="57" customFormat="1" ht="12" customHeight="1">
      <c r="B55" s="253" t="s">
        <v>178</v>
      </c>
      <c r="C55" s="253"/>
      <c r="D55" s="253"/>
      <c r="E55" s="253"/>
      <c r="F55" s="253"/>
      <c r="G55" s="253"/>
      <c r="H55" s="253"/>
      <c r="I55" s="253"/>
    </row>
    <row r="56" spans="2:9" s="57" customFormat="1" ht="12" customHeight="1">
      <c r="B56" s="253" t="s">
        <v>179</v>
      </c>
      <c r="C56" s="253"/>
      <c r="D56" s="253"/>
      <c r="E56" s="253"/>
      <c r="F56" s="253"/>
      <c r="G56" s="253"/>
      <c r="H56" s="253"/>
      <c r="I56" s="253"/>
    </row>
    <row r="57" spans="2:9" s="57" customFormat="1" ht="12" customHeight="1">
      <c r="B57" s="253" t="s">
        <v>180</v>
      </c>
      <c r="C57" s="253"/>
      <c r="D57" s="253"/>
      <c r="E57" s="253"/>
      <c r="F57" s="253"/>
      <c r="G57" s="253"/>
      <c r="H57" s="253"/>
      <c r="I57" s="253"/>
    </row>
    <row r="58" spans="2:9" s="57" customFormat="1" ht="12" customHeight="1">
      <c r="B58" s="253" t="s">
        <v>181</v>
      </c>
      <c r="C58" s="253"/>
      <c r="D58" s="253"/>
      <c r="E58" s="253"/>
      <c r="F58" s="253"/>
      <c r="G58" s="253"/>
      <c r="H58" s="253"/>
      <c r="I58" s="253"/>
    </row>
    <row r="59" spans="2:9" s="57" customFormat="1" ht="12" customHeight="1">
      <c r="B59" s="253" t="s">
        <v>182</v>
      </c>
      <c r="C59" s="253"/>
      <c r="D59" s="253"/>
      <c r="E59" s="253"/>
      <c r="F59" s="253"/>
      <c r="G59" s="253"/>
      <c r="H59" s="253"/>
      <c r="I59" s="253"/>
    </row>
    <row r="60" spans="2:9" s="57" customFormat="1" ht="22.5" customHeight="1">
      <c r="B60" s="253" t="s">
        <v>183</v>
      </c>
      <c r="C60" s="253"/>
      <c r="D60" s="253"/>
      <c r="E60" s="253"/>
      <c r="F60" s="253"/>
      <c r="G60" s="253"/>
      <c r="H60" s="253"/>
      <c r="I60" s="253"/>
    </row>
    <row r="61" spans="2:9" s="57" customFormat="1" ht="22.5" customHeight="1">
      <c r="B61" s="253" t="s">
        <v>184</v>
      </c>
      <c r="C61" s="253"/>
      <c r="D61" s="253"/>
      <c r="E61" s="253"/>
      <c r="F61" s="253"/>
      <c r="G61" s="253"/>
      <c r="H61" s="253"/>
      <c r="I61" s="253"/>
    </row>
    <row r="62" spans="2:9" s="57" customFormat="1" ht="22.5" customHeight="1">
      <c r="B62" s="253" t="s">
        <v>185</v>
      </c>
      <c r="C62" s="253"/>
      <c r="D62" s="253"/>
      <c r="E62" s="253"/>
      <c r="F62" s="253"/>
      <c r="G62" s="253"/>
      <c r="H62" s="253"/>
      <c r="I62" s="253"/>
    </row>
    <row r="63" s="60" customFormat="1" ht="9"/>
    <row r="69" ht="15">
      <c r="C69" s="61"/>
    </row>
  </sheetData>
  <mergeCells count="46">
    <mergeCell ref="B58:I58"/>
    <mergeCell ref="B59:I59"/>
    <mergeCell ref="B60:I60"/>
    <mergeCell ref="B61:I61"/>
    <mergeCell ref="B62:I62"/>
    <mergeCell ref="B57:I57"/>
    <mergeCell ref="A40:B40"/>
    <mergeCell ref="B47:I47"/>
    <mergeCell ref="B48:I48"/>
    <mergeCell ref="B49:I49"/>
    <mergeCell ref="B50:I50"/>
    <mergeCell ref="B51:I51"/>
    <mergeCell ref="B52:I52"/>
    <mergeCell ref="B53:I53"/>
    <mergeCell ref="B54:I54"/>
    <mergeCell ref="B55:I55"/>
    <mergeCell ref="B56:I56"/>
    <mergeCell ref="B35:I35"/>
    <mergeCell ref="A37:B39"/>
    <mergeCell ref="C37:C39"/>
    <mergeCell ref="D37:D39"/>
    <mergeCell ref="E37:E39"/>
    <mergeCell ref="F37:F39"/>
    <mergeCell ref="G37:G39"/>
    <mergeCell ref="B34:I34"/>
    <mergeCell ref="A9:B9"/>
    <mergeCell ref="A10:B10"/>
    <mergeCell ref="A11:B11"/>
    <mergeCell ref="A15:B15"/>
    <mergeCell ref="A19:B19"/>
    <mergeCell ref="A21:B21"/>
    <mergeCell ref="A22:B22"/>
    <mergeCell ref="A23:B23"/>
    <mergeCell ref="A27:B27"/>
    <mergeCell ref="A28:B28"/>
    <mergeCell ref="A32:B32"/>
    <mergeCell ref="A3:I3"/>
    <mergeCell ref="A4:I4"/>
    <mergeCell ref="A5:I5"/>
    <mergeCell ref="A6:I6"/>
    <mergeCell ref="A7:B8"/>
    <mergeCell ref="D7:D8"/>
    <mergeCell ref="E7:E8"/>
    <mergeCell ref="F7:F8"/>
    <mergeCell ref="H7:H8"/>
    <mergeCell ref="I7:I8"/>
  </mergeCells>
  <printOptions/>
  <pageMargins left="0.7086614173228347" right="0.7086614173228347" top="0.61" bottom="0.17" header="0.31496062992125984" footer="0.17"/>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K38"/>
  <sheetViews>
    <sheetView zoomScale="110" zoomScaleNormal="110" workbookViewId="0" topLeftCell="A1">
      <selection activeCell="A24" sqref="A24:XFD39"/>
    </sheetView>
  </sheetViews>
  <sheetFormatPr defaultColWidth="11.421875" defaultRowHeight="15"/>
  <cols>
    <col min="1" max="1" width="21.57421875" style="0" customWidth="1"/>
    <col min="2" max="11" width="12.7109375" style="0" customWidth="1"/>
  </cols>
  <sheetData>
    <row r="1" ht="15">
      <c r="K1" s="33" t="s">
        <v>186</v>
      </c>
    </row>
    <row r="2" ht="15.75" thickBot="1"/>
    <row r="3" spans="1:11" ht="13.9" customHeight="1">
      <c r="A3" s="256" t="s">
        <v>0</v>
      </c>
      <c r="B3" s="256"/>
      <c r="C3" s="256"/>
      <c r="D3" s="256"/>
      <c r="E3" s="256"/>
      <c r="F3" s="256"/>
      <c r="G3" s="256"/>
      <c r="H3" s="256"/>
      <c r="I3" s="256"/>
      <c r="J3" s="256"/>
      <c r="K3" s="256"/>
    </row>
    <row r="4" spans="1:11" ht="13.9" customHeight="1">
      <c r="A4" s="257" t="s">
        <v>187</v>
      </c>
      <c r="B4" s="257"/>
      <c r="C4" s="257"/>
      <c r="D4" s="257"/>
      <c r="E4" s="257"/>
      <c r="F4" s="257"/>
      <c r="G4" s="257"/>
      <c r="H4" s="257"/>
      <c r="I4" s="257"/>
      <c r="J4" s="257"/>
      <c r="K4" s="257"/>
    </row>
    <row r="5" spans="1:11" ht="13.9" customHeight="1">
      <c r="A5" s="257" t="s">
        <v>682</v>
      </c>
      <c r="B5" s="257"/>
      <c r="C5" s="257"/>
      <c r="D5" s="257"/>
      <c r="E5" s="257"/>
      <c r="F5" s="257"/>
      <c r="G5" s="257"/>
      <c r="H5" s="257"/>
      <c r="I5" s="257"/>
      <c r="J5" s="257"/>
      <c r="K5" s="257"/>
    </row>
    <row r="6" spans="1:11" ht="13.9" customHeight="1" thickBot="1">
      <c r="A6" s="257" t="s">
        <v>3</v>
      </c>
      <c r="B6" s="257"/>
      <c r="C6" s="257"/>
      <c r="D6" s="257"/>
      <c r="E6" s="257"/>
      <c r="F6" s="257"/>
      <c r="G6" s="257"/>
      <c r="H6" s="257"/>
      <c r="I6" s="257"/>
      <c r="J6" s="257"/>
      <c r="K6" s="257"/>
    </row>
    <row r="7" spans="1:11" ht="66.75" thickBot="1">
      <c r="A7" s="62" t="s">
        <v>188</v>
      </c>
      <c r="B7" s="62" t="s">
        <v>189</v>
      </c>
      <c r="C7" s="62" t="s">
        <v>190</v>
      </c>
      <c r="D7" s="62" t="s">
        <v>191</v>
      </c>
      <c r="E7" s="62" t="s">
        <v>192</v>
      </c>
      <c r="F7" s="62" t="s">
        <v>193</v>
      </c>
      <c r="G7" s="62" t="s">
        <v>194</v>
      </c>
      <c r="H7" s="62" t="s">
        <v>195</v>
      </c>
      <c r="I7" s="62" t="s">
        <v>196</v>
      </c>
      <c r="J7" s="62" t="s">
        <v>197</v>
      </c>
      <c r="K7" s="62" t="s">
        <v>198</v>
      </c>
    </row>
    <row r="8" spans="1:11" ht="13.9" customHeight="1">
      <c r="A8" s="34"/>
      <c r="B8" s="63"/>
      <c r="C8" s="63"/>
      <c r="D8" s="63"/>
      <c r="E8" s="63"/>
      <c r="F8" s="63"/>
      <c r="G8" s="63"/>
      <c r="H8" s="63"/>
      <c r="I8" s="63"/>
      <c r="J8" s="63"/>
      <c r="K8" s="63"/>
    </row>
    <row r="9" spans="1:11" ht="18.75" customHeight="1">
      <c r="A9" s="64" t="s">
        <v>199</v>
      </c>
      <c r="B9" s="36"/>
      <c r="C9" s="36"/>
      <c r="D9" s="36"/>
      <c r="E9" s="36"/>
      <c r="F9" s="36"/>
      <c r="G9" s="36"/>
      <c r="H9" s="36"/>
      <c r="I9" s="36"/>
      <c r="J9" s="36"/>
      <c r="K9" s="36"/>
    </row>
    <row r="10" spans="1:11" ht="13.9" customHeight="1">
      <c r="A10" s="65" t="s">
        <v>200</v>
      </c>
      <c r="B10" s="36"/>
      <c r="C10" s="36"/>
      <c r="D10" s="36"/>
      <c r="E10" s="36"/>
      <c r="F10" s="36"/>
      <c r="G10" s="36"/>
      <c r="H10" s="36"/>
      <c r="I10" s="36"/>
      <c r="J10" s="36"/>
      <c r="K10" s="36"/>
    </row>
    <row r="11" spans="1:11" ht="13.9" customHeight="1">
      <c r="A11" s="65" t="s">
        <v>201</v>
      </c>
      <c r="B11" s="36"/>
      <c r="C11" s="36"/>
      <c r="D11" s="36"/>
      <c r="E11" s="36"/>
      <c r="F11" s="36"/>
      <c r="G11" s="36"/>
      <c r="H11" s="36"/>
      <c r="I11" s="36"/>
      <c r="J11" s="36"/>
      <c r="K11" s="36"/>
    </row>
    <row r="12" spans="1:11" ht="13.9" customHeight="1">
      <c r="A12" s="65" t="s">
        <v>202</v>
      </c>
      <c r="B12" s="36"/>
      <c r="C12" s="36"/>
      <c r="D12" s="36"/>
      <c r="E12" s="36"/>
      <c r="F12" s="36"/>
      <c r="G12" s="36"/>
      <c r="H12" s="36"/>
      <c r="I12" s="36"/>
      <c r="J12" s="36"/>
      <c r="K12" s="36"/>
    </row>
    <row r="13" spans="1:11" ht="13.9" customHeight="1">
      <c r="A13" s="65" t="s">
        <v>203</v>
      </c>
      <c r="B13" s="36"/>
      <c r="C13" s="36"/>
      <c r="D13" s="36"/>
      <c r="E13" s="36"/>
      <c r="F13" s="36"/>
      <c r="G13" s="36"/>
      <c r="H13" s="36"/>
      <c r="I13" s="36"/>
      <c r="J13" s="36"/>
      <c r="K13" s="36"/>
    </row>
    <row r="14" spans="1:11" ht="13.9" customHeight="1">
      <c r="A14" s="66"/>
      <c r="B14" s="36"/>
      <c r="C14" s="36"/>
      <c r="D14" s="36"/>
      <c r="E14" s="36"/>
      <c r="F14" s="36"/>
      <c r="G14" s="36"/>
      <c r="H14" s="36"/>
      <c r="I14" s="36"/>
      <c r="J14" s="36"/>
      <c r="K14" s="36"/>
    </row>
    <row r="15" spans="1:11" ht="19.5" customHeight="1">
      <c r="A15" s="64" t="s">
        <v>204</v>
      </c>
      <c r="B15" s="36"/>
      <c r="C15" s="36"/>
      <c r="D15" s="36"/>
      <c r="E15" s="36"/>
      <c r="F15" s="36"/>
      <c r="G15" s="36"/>
      <c r="H15" s="36"/>
      <c r="I15" s="36"/>
      <c r="J15" s="36"/>
      <c r="K15" s="36"/>
    </row>
    <row r="16" spans="1:11" ht="13.9" customHeight="1">
      <c r="A16" s="65" t="s">
        <v>205</v>
      </c>
      <c r="B16" s="36"/>
      <c r="C16" s="36"/>
      <c r="D16" s="36"/>
      <c r="E16" s="36"/>
      <c r="F16" s="36"/>
      <c r="G16" s="36"/>
      <c r="H16" s="36"/>
      <c r="I16" s="36"/>
      <c r="J16" s="36"/>
      <c r="K16" s="36"/>
    </row>
    <row r="17" spans="1:11" ht="13.9" customHeight="1">
      <c r="A17" s="65" t="s">
        <v>206</v>
      </c>
      <c r="B17" s="36"/>
      <c r="C17" s="36"/>
      <c r="D17" s="36"/>
      <c r="E17" s="36"/>
      <c r="F17" s="36"/>
      <c r="G17" s="36"/>
      <c r="H17" s="36"/>
      <c r="I17" s="36"/>
      <c r="J17" s="36"/>
      <c r="K17" s="36"/>
    </row>
    <row r="18" spans="1:11" ht="13.9" customHeight="1">
      <c r="A18" s="65" t="s">
        <v>207</v>
      </c>
      <c r="B18" s="36"/>
      <c r="C18" s="36"/>
      <c r="D18" s="36"/>
      <c r="E18" s="36"/>
      <c r="F18" s="36"/>
      <c r="G18" s="36"/>
      <c r="H18" s="36"/>
      <c r="I18" s="36"/>
      <c r="J18" s="36"/>
      <c r="K18" s="36"/>
    </row>
    <row r="19" spans="1:11" ht="13.9" customHeight="1">
      <c r="A19" s="65" t="s">
        <v>208</v>
      </c>
      <c r="B19" s="36"/>
      <c r="C19" s="36"/>
      <c r="D19" s="36"/>
      <c r="E19" s="36"/>
      <c r="F19" s="36"/>
      <c r="G19" s="36"/>
      <c r="H19" s="36"/>
      <c r="I19" s="36"/>
      <c r="J19" s="36"/>
      <c r="K19" s="36"/>
    </row>
    <row r="20" spans="1:11" ht="13.9" customHeight="1">
      <c r="A20" s="66"/>
      <c r="B20" s="36"/>
      <c r="C20" s="36"/>
      <c r="D20" s="36"/>
      <c r="E20" s="36"/>
      <c r="F20" s="36"/>
      <c r="G20" s="36"/>
      <c r="H20" s="36"/>
      <c r="I20" s="36"/>
      <c r="J20" s="36"/>
      <c r="K20" s="36"/>
    </row>
    <row r="21" spans="1:11" ht="27.75" customHeight="1">
      <c r="A21" s="64" t="s">
        <v>209</v>
      </c>
      <c r="B21" s="36"/>
      <c r="C21" s="36"/>
      <c r="D21" s="36"/>
      <c r="E21" s="36"/>
      <c r="F21" s="36"/>
      <c r="G21" s="36"/>
      <c r="H21" s="36"/>
      <c r="I21" s="36"/>
      <c r="J21" s="36"/>
      <c r="K21" s="36"/>
    </row>
    <row r="22" spans="1:11" ht="13.9" customHeight="1" thickBot="1">
      <c r="A22" s="56"/>
      <c r="B22" s="67"/>
      <c r="C22" s="67"/>
      <c r="D22" s="67"/>
      <c r="E22" s="67"/>
      <c r="F22" s="67"/>
      <c r="G22" s="67"/>
      <c r="H22" s="67"/>
      <c r="I22" s="67"/>
      <c r="J22" s="67"/>
      <c r="K22" s="67"/>
    </row>
    <row r="24" ht="15" hidden="1"/>
    <row r="25" spans="1:11" s="70" customFormat="1" ht="12.75" hidden="1">
      <c r="A25" s="68" t="s">
        <v>169</v>
      </c>
      <c r="B25" s="69"/>
      <c r="C25" s="69"/>
      <c r="D25" s="69"/>
      <c r="E25" s="69"/>
      <c r="F25" s="69"/>
      <c r="G25" s="69"/>
      <c r="H25" s="69"/>
      <c r="I25" s="69"/>
      <c r="J25" s="69"/>
      <c r="K25" s="69"/>
    </row>
    <row r="26" spans="1:11" s="70" customFormat="1" ht="42" customHeight="1" hidden="1">
      <c r="A26" s="255" t="s">
        <v>210</v>
      </c>
      <c r="B26" s="255"/>
      <c r="C26" s="255"/>
      <c r="D26" s="255"/>
      <c r="E26" s="255"/>
      <c r="F26" s="255"/>
      <c r="G26" s="255"/>
      <c r="H26" s="255"/>
      <c r="I26" s="255"/>
      <c r="J26" s="255"/>
      <c r="K26" s="255"/>
    </row>
    <row r="27" spans="1:11" s="70" customFormat="1" ht="24" customHeight="1" hidden="1">
      <c r="A27" s="255" t="s">
        <v>211</v>
      </c>
      <c r="B27" s="255"/>
      <c r="C27" s="255"/>
      <c r="D27" s="255"/>
      <c r="E27" s="255"/>
      <c r="F27" s="255"/>
      <c r="G27" s="255"/>
      <c r="H27" s="255"/>
      <c r="I27" s="255"/>
      <c r="J27" s="255"/>
      <c r="K27" s="255"/>
    </row>
    <row r="28" spans="1:11" s="70" customFormat="1" ht="27" customHeight="1" hidden="1">
      <c r="A28" s="255" t="s">
        <v>212</v>
      </c>
      <c r="B28" s="255"/>
      <c r="C28" s="255"/>
      <c r="D28" s="255"/>
      <c r="E28" s="255"/>
      <c r="F28" s="255"/>
      <c r="G28" s="255"/>
      <c r="H28" s="255"/>
      <c r="I28" s="255"/>
      <c r="J28" s="255"/>
      <c r="K28" s="255"/>
    </row>
    <row r="29" spans="1:11" s="70" customFormat="1" ht="16.5" customHeight="1" hidden="1">
      <c r="A29" s="258" t="s">
        <v>213</v>
      </c>
      <c r="B29" s="258"/>
      <c r="C29" s="258"/>
      <c r="D29" s="258"/>
      <c r="E29" s="258"/>
      <c r="F29" s="258"/>
      <c r="G29" s="258"/>
      <c r="H29" s="258"/>
      <c r="I29" s="258"/>
      <c r="J29" s="258"/>
      <c r="K29" s="258"/>
    </row>
    <row r="30" spans="1:11" s="70" customFormat="1" ht="16.5" customHeight="1" hidden="1">
      <c r="A30" s="255" t="s">
        <v>214</v>
      </c>
      <c r="B30" s="255"/>
      <c r="C30" s="255"/>
      <c r="D30" s="255"/>
      <c r="E30" s="255"/>
      <c r="F30" s="255"/>
      <c r="G30" s="255"/>
      <c r="H30" s="255"/>
      <c r="I30" s="255"/>
      <c r="J30" s="255"/>
      <c r="K30" s="255"/>
    </row>
    <row r="31" spans="1:11" s="70" customFormat="1" ht="16.5" customHeight="1" hidden="1">
      <c r="A31" s="255" t="s">
        <v>215</v>
      </c>
      <c r="B31" s="255"/>
      <c r="C31" s="255"/>
      <c r="D31" s="255"/>
      <c r="E31" s="255"/>
      <c r="F31" s="255"/>
      <c r="G31" s="255"/>
      <c r="H31" s="255"/>
      <c r="I31" s="255"/>
      <c r="J31" s="255"/>
      <c r="K31" s="255"/>
    </row>
    <row r="32" spans="1:11" s="70" customFormat="1" ht="16.5" customHeight="1" hidden="1">
      <c r="A32" s="255" t="s">
        <v>216</v>
      </c>
      <c r="B32" s="255"/>
      <c r="C32" s="255"/>
      <c r="D32" s="255"/>
      <c r="E32" s="255"/>
      <c r="F32" s="255"/>
      <c r="G32" s="255"/>
      <c r="H32" s="255"/>
      <c r="I32" s="255"/>
      <c r="J32" s="255"/>
      <c r="K32" s="255"/>
    </row>
    <row r="33" spans="1:11" s="70" customFormat="1" ht="16.5" customHeight="1" hidden="1">
      <c r="A33" s="255" t="s">
        <v>217</v>
      </c>
      <c r="B33" s="255"/>
      <c r="C33" s="255"/>
      <c r="D33" s="255"/>
      <c r="E33" s="255"/>
      <c r="F33" s="255"/>
      <c r="G33" s="255"/>
      <c r="H33" s="255"/>
      <c r="I33" s="255"/>
      <c r="J33" s="255"/>
      <c r="K33" s="255"/>
    </row>
    <row r="34" spans="1:11" s="70" customFormat="1" ht="16.5" customHeight="1" hidden="1">
      <c r="A34" s="255" t="s">
        <v>218</v>
      </c>
      <c r="B34" s="255"/>
      <c r="C34" s="255"/>
      <c r="D34" s="255"/>
      <c r="E34" s="255"/>
      <c r="F34" s="255"/>
      <c r="G34" s="255"/>
      <c r="H34" s="255"/>
      <c r="I34" s="255"/>
      <c r="J34" s="255"/>
      <c r="K34" s="255"/>
    </row>
    <row r="35" spans="1:11" s="70" customFormat="1" ht="21.75" customHeight="1" hidden="1">
      <c r="A35" s="255" t="s">
        <v>219</v>
      </c>
      <c r="B35" s="255"/>
      <c r="C35" s="255"/>
      <c r="D35" s="255"/>
      <c r="E35" s="255"/>
      <c r="F35" s="255"/>
      <c r="G35" s="255"/>
      <c r="H35" s="255"/>
      <c r="I35" s="255"/>
      <c r="J35" s="255"/>
      <c r="K35" s="255"/>
    </row>
    <row r="36" spans="1:11" s="70" customFormat="1" ht="15" customHeight="1" hidden="1">
      <c r="A36" s="255" t="s">
        <v>220</v>
      </c>
      <c r="B36" s="255"/>
      <c r="C36" s="255"/>
      <c r="D36" s="255"/>
      <c r="E36" s="255"/>
      <c r="F36" s="255"/>
      <c r="G36" s="255"/>
      <c r="H36" s="255"/>
      <c r="I36" s="255"/>
      <c r="J36" s="255"/>
      <c r="K36" s="255"/>
    </row>
    <row r="37" spans="1:11" s="70" customFormat="1" ht="27" customHeight="1" hidden="1">
      <c r="A37" s="255" t="s">
        <v>221</v>
      </c>
      <c r="B37" s="255"/>
      <c r="C37" s="255"/>
      <c r="D37" s="255"/>
      <c r="E37" s="255"/>
      <c r="F37" s="255"/>
      <c r="G37" s="255"/>
      <c r="H37" s="255"/>
      <c r="I37" s="255"/>
      <c r="J37" s="255"/>
      <c r="K37" s="255"/>
    </row>
    <row r="38" spans="1:11" s="70" customFormat="1" ht="21.75" customHeight="1" hidden="1">
      <c r="A38" s="255" t="s">
        <v>222</v>
      </c>
      <c r="B38" s="255"/>
      <c r="C38" s="255"/>
      <c r="D38" s="255"/>
      <c r="E38" s="255"/>
      <c r="F38" s="255"/>
      <c r="G38" s="255"/>
      <c r="H38" s="255"/>
      <c r="I38" s="255"/>
      <c r="J38" s="255"/>
      <c r="K38" s="255"/>
    </row>
    <row r="39" ht="15" hidden="1"/>
  </sheetData>
  <mergeCells count="17">
    <mergeCell ref="A34:K34"/>
    <mergeCell ref="A35:K35"/>
    <mergeCell ref="A36:K36"/>
    <mergeCell ref="A37:K37"/>
    <mergeCell ref="A38:K38"/>
    <mergeCell ref="A33:K33"/>
    <mergeCell ref="A3:K3"/>
    <mergeCell ref="A4:K4"/>
    <mergeCell ref="A5:K5"/>
    <mergeCell ref="A6:K6"/>
    <mergeCell ref="A26:K26"/>
    <mergeCell ref="A27:K27"/>
    <mergeCell ref="A28:K28"/>
    <mergeCell ref="A29:K29"/>
    <mergeCell ref="A30:K30"/>
    <mergeCell ref="A31:K31"/>
    <mergeCell ref="A32:K32"/>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zoomScale="140" zoomScaleNormal="140" workbookViewId="0" topLeftCell="A22">
      <selection activeCell="D35" sqref="D35"/>
    </sheetView>
  </sheetViews>
  <sheetFormatPr defaultColWidth="11.421875" defaultRowHeight="15"/>
  <cols>
    <col min="1" max="1" width="39.421875" style="161" customWidth="1"/>
    <col min="2" max="2" width="19.7109375" style="161" customWidth="1"/>
    <col min="3" max="4" width="15.421875" style="161" customWidth="1"/>
    <col min="5" max="16384" width="11.421875" style="161" customWidth="1"/>
  </cols>
  <sheetData>
    <row r="1" ht="15">
      <c r="D1" s="162" t="s">
        <v>591</v>
      </c>
    </row>
    <row r="2" spans="1:4" ht="15">
      <c r="A2" s="265" t="s">
        <v>224</v>
      </c>
      <c r="B2" s="265"/>
      <c r="C2" s="265"/>
      <c r="D2" s="265"/>
    </row>
    <row r="3" spans="1:4" ht="15.75" thickBot="1">
      <c r="A3" s="265" t="s">
        <v>683</v>
      </c>
      <c r="B3" s="265"/>
      <c r="C3" s="265"/>
      <c r="D3" s="265"/>
    </row>
    <row r="4" spans="1:4" ht="15">
      <c r="A4" s="266" t="s">
        <v>225</v>
      </c>
      <c r="B4" s="267"/>
      <c r="C4" s="267"/>
      <c r="D4" s="268"/>
    </row>
    <row r="5" spans="1:4" ht="15">
      <c r="A5" s="269" t="s">
        <v>596</v>
      </c>
      <c r="B5" s="270"/>
      <c r="C5" s="270"/>
      <c r="D5" s="271"/>
    </row>
    <row r="6" spans="1:4" ht="13.5" thickBot="1">
      <c r="A6" s="272" t="s">
        <v>3</v>
      </c>
      <c r="B6" s="273"/>
      <c r="C6" s="273"/>
      <c r="D6" s="274"/>
    </row>
    <row r="7" spans="1:4" ht="13.5" thickBot="1">
      <c r="A7" s="163"/>
      <c r="B7" s="164"/>
      <c r="C7" s="164"/>
      <c r="D7" s="165"/>
    </row>
    <row r="8" spans="1:4" ht="13.15" customHeight="1">
      <c r="A8" s="275" t="s">
        <v>686</v>
      </c>
      <c r="B8" s="277" t="s">
        <v>685</v>
      </c>
      <c r="C8" s="277" t="s">
        <v>227</v>
      </c>
      <c r="D8" s="277" t="s">
        <v>592</v>
      </c>
    </row>
    <row r="9" spans="1:4" ht="13.5" thickBot="1">
      <c r="A9" s="276"/>
      <c r="B9" s="278"/>
      <c r="C9" s="278"/>
      <c r="D9" s="278"/>
    </row>
    <row r="10" spans="1:4" ht="15">
      <c r="A10" s="166"/>
      <c r="B10" s="166"/>
      <c r="C10" s="166"/>
      <c r="D10" s="166"/>
    </row>
    <row r="11" spans="1:4" ht="15">
      <c r="A11" s="167" t="s">
        <v>228</v>
      </c>
      <c r="B11" s="168">
        <f>B12+B13+B14</f>
        <v>49246711111.07</v>
      </c>
      <c r="C11" s="169">
        <f aca="true" t="shared" si="0" ref="C11:D11">C12+C13+C14</f>
        <v>61819176691.08</v>
      </c>
      <c r="D11" s="169">
        <f t="shared" si="0"/>
        <v>61819176691.08</v>
      </c>
    </row>
    <row r="12" spans="1:7" ht="15">
      <c r="A12" s="170" t="s">
        <v>229</v>
      </c>
      <c r="B12" s="366">
        <v>13782438211.07</v>
      </c>
      <c r="C12" s="171">
        <v>17810141415.68</v>
      </c>
      <c r="D12" s="366">
        <v>17810141415.68</v>
      </c>
      <c r="E12" s="365"/>
      <c r="F12" s="366"/>
      <c r="G12" s="366"/>
    </row>
    <row r="13" spans="1:7" ht="15">
      <c r="A13" s="170" t="s">
        <v>230</v>
      </c>
      <c r="B13" s="366">
        <v>35464272900</v>
      </c>
      <c r="C13" s="171">
        <v>41765635275.4</v>
      </c>
      <c r="D13" s="366">
        <v>41765635275.4</v>
      </c>
      <c r="E13" s="365"/>
      <c r="F13" s="366"/>
      <c r="G13" s="366"/>
    </row>
    <row r="14" spans="1:7" ht="15">
      <c r="A14" s="170" t="s">
        <v>231</v>
      </c>
      <c r="B14" s="366">
        <v>0</v>
      </c>
      <c r="C14" s="171">
        <v>2243400000</v>
      </c>
      <c r="D14" s="366">
        <v>2243400000</v>
      </c>
      <c r="E14" s="365"/>
      <c r="F14" s="366"/>
      <c r="G14" s="366"/>
    </row>
    <row r="15" spans="1:4" ht="15">
      <c r="A15" s="167"/>
      <c r="B15" s="172"/>
      <c r="C15" s="172"/>
      <c r="D15" s="172"/>
    </row>
    <row r="16" spans="1:4" ht="15">
      <c r="A16" s="167" t="s">
        <v>593</v>
      </c>
      <c r="B16" s="169">
        <f>B17+B18</f>
        <v>48943063535.59</v>
      </c>
      <c r="C16" s="169">
        <f aca="true" t="shared" si="1" ref="C16:D16">C17+C18</f>
        <v>58001442262.01999</v>
      </c>
      <c r="D16" s="169">
        <f t="shared" si="1"/>
        <v>57470173730.76998</v>
      </c>
    </row>
    <row r="17" spans="1:4" ht="16.5">
      <c r="A17" s="170" t="s">
        <v>232</v>
      </c>
      <c r="B17" s="173">
        <v>13782438199.449999</v>
      </c>
      <c r="C17" s="173">
        <v>17754660282.530006</v>
      </c>
      <c r="D17" s="173">
        <v>17368684896.15</v>
      </c>
    </row>
    <row r="18" spans="1:4" ht="16.5">
      <c r="A18" s="170" t="s">
        <v>233</v>
      </c>
      <c r="B18" s="173">
        <v>35160625336.14</v>
      </c>
      <c r="C18" s="173">
        <v>40246781979.48998</v>
      </c>
      <c r="D18" s="173">
        <v>40101488834.61998</v>
      </c>
    </row>
    <row r="19" spans="1:4" ht="15">
      <c r="A19" s="172"/>
      <c r="B19" s="172"/>
      <c r="C19" s="172"/>
      <c r="D19" s="172"/>
    </row>
    <row r="20" spans="1:4" ht="15">
      <c r="A20" s="167" t="s">
        <v>234</v>
      </c>
      <c r="B20" s="169">
        <f>B21+B22</f>
        <v>0</v>
      </c>
      <c r="C20" s="169">
        <f aca="true" t="shared" si="2" ref="C20:D20">C21+C22</f>
        <v>401023164.54999983</v>
      </c>
      <c r="D20" s="169">
        <f t="shared" si="2"/>
        <v>400909299.65999985</v>
      </c>
    </row>
    <row r="21" spans="1:4" ht="16.5">
      <c r="A21" s="170" t="s">
        <v>235</v>
      </c>
      <c r="B21" s="174"/>
      <c r="C21" s="172"/>
      <c r="D21" s="172"/>
    </row>
    <row r="22" spans="1:4" ht="16.5">
      <c r="A22" s="170" t="s">
        <v>236</v>
      </c>
      <c r="B22" s="174"/>
      <c r="C22" s="173">
        <v>401023164.54999983</v>
      </c>
      <c r="D22" s="173">
        <v>400909299.65999985</v>
      </c>
    </row>
    <row r="23" spans="1:4" ht="15">
      <c r="A23" s="172"/>
      <c r="B23" s="172"/>
      <c r="C23" s="172"/>
      <c r="D23" s="172"/>
    </row>
    <row r="24" spans="1:4" ht="15">
      <c r="A24" s="167" t="s">
        <v>237</v>
      </c>
      <c r="B24" s="175">
        <f>B11-B16+B20</f>
        <v>303647575.48000336</v>
      </c>
      <c r="C24" s="175">
        <f aca="true" t="shared" si="3" ref="C24:D24">C11-C16+C20</f>
        <v>4218757593.6100125</v>
      </c>
      <c r="D24" s="175">
        <f t="shared" si="3"/>
        <v>4749912259.97002</v>
      </c>
    </row>
    <row r="25" spans="1:4" ht="15">
      <c r="A25" s="167"/>
      <c r="B25" s="174"/>
      <c r="C25" s="174"/>
      <c r="D25" s="174"/>
    </row>
    <row r="26" spans="1:4" ht="16.5">
      <c r="A26" s="167" t="s">
        <v>238</v>
      </c>
      <c r="B26" s="176">
        <f>B24-B14</f>
        <v>303647575.48000336</v>
      </c>
      <c r="C26" s="176">
        <f aca="true" t="shared" si="4" ref="C26:D26">C24-C14</f>
        <v>1975357593.6100125</v>
      </c>
      <c r="D26" s="176">
        <f t="shared" si="4"/>
        <v>2506512259.9700203</v>
      </c>
    </row>
    <row r="27" spans="1:4" ht="15">
      <c r="A27" s="167"/>
      <c r="B27" s="174"/>
      <c r="C27" s="174"/>
      <c r="D27" s="174"/>
    </row>
    <row r="28" spans="1:4" ht="16.5">
      <c r="A28" s="167" t="s">
        <v>239</v>
      </c>
      <c r="B28" s="176">
        <f>B26-B20</f>
        <v>303647575.48000336</v>
      </c>
      <c r="C28" s="176">
        <f aca="true" t="shared" si="5" ref="C28:D28">C26-C20</f>
        <v>1574334429.0600128</v>
      </c>
      <c r="D28" s="176">
        <f t="shared" si="5"/>
        <v>2105602960.3100204</v>
      </c>
    </row>
    <row r="29" spans="1:4" ht="13.5" thickBot="1">
      <c r="A29" s="177"/>
      <c r="B29" s="178"/>
      <c r="C29" s="178"/>
      <c r="D29" s="178"/>
    </row>
    <row r="30" spans="1:4" ht="13.5" thickBot="1">
      <c r="A30" s="264"/>
      <c r="B30" s="264"/>
      <c r="C30" s="264"/>
      <c r="D30" s="264"/>
    </row>
    <row r="31" spans="1:4" ht="13.5" thickBot="1">
      <c r="A31" s="228" t="s">
        <v>6</v>
      </c>
      <c r="B31" s="229" t="s">
        <v>223</v>
      </c>
      <c r="C31" s="229" t="s">
        <v>227</v>
      </c>
      <c r="D31" s="229" t="s">
        <v>240</v>
      </c>
    </row>
    <row r="32" spans="1:4" ht="15">
      <c r="A32" s="166"/>
      <c r="B32" s="166"/>
      <c r="C32" s="166"/>
      <c r="D32" s="166"/>
    </row>
    <row r="33" spans="1:4" ht="16.5">
      <c r="A33" s="167" t="s">
        <v>241</v>
      </c>
      <c r="B33" s="169">
        <f>B34+B35</f>
        <v>0</v>
      </c>
      <c r="C33" s="169">
        <f aca="true" t="shared" si="6" ref="C33:D33">C34+C35</f>
        <v>180777283.7</v>
      </c>
      <c r="D33" s="169">
        <f t="shared" si="6"/>
        <v>180777283.7</v>
      </c>
    </row>
    <row r="34" spans="1:4" ht="16.5">
      <c r="A34" s="170" t="s">
        <v>242</v>
      </c>
      <c r="B34" s="172"/>
      <c r="C34" s="173">
        <v>3817010.13</v>
      </c>
      <c r="D34" s="173">
        <v>3817010.13</v>
      </c>
    </row>
    <row r="35" spans="1:4" ht="16.5">
      <c r="A35" s="170" t="s">
        <v>243</v>
      </c>
      <c r="B35" s="172"/>
      <c r="C35" s="173">
        <v>176960273.57</v>
      </c>
      <c r="D35" s="173">
        <v>176960273.57</v>
      </c>
    </row>
    <row r="36" spans="1:4" ht="15">
      <c r="A36" s="167"/>
      <c r="B36" s="172"/>
      <c r="C36" s="172"/>
      <c r="D36" s="172"/>
    </row>
    <row r="37" spans="1:4" ht="15">
      <c r="A37" s="167" t="s">
        <v>244</v>
      </c>
      <c r="B37" s="176">
        <f>B28+B33</f>
        <v>303647575.48000336</v>
      </c>
      <c r="C37" s="176">
        <f aca="true" t="shared" si="7" ref="C37:D37">C28+C33</f>
        <v>1755111712.7600129</v>
      </c>
      <c r="D37" s="176">
        <f t="shared" si="7"/>
        <v>2286380244.0100203</v>
      </c>
    </row>
    <row r="38" spans="1:4" ht="13.5" thickBot="1">
      <c r="A38" s="177"/>
      <c r="B38" s="177"/>
      <c r="C38" s="177"/>
      <c r="D38" s="177"/>
    </row>
    <row r="39" ht="13.5" thickBot="1"/>
    <row r="40" spans="1:4" ht="15">
      <c r="A40" s="260" t="s">
        <v>6</v>
      </c>
      <c r="B40" s="262" t="s">
        <v>245</v>
      </c>
      <c r="C40" s="260" t="s">
        <v>227</v>
      </c>
      <c r="D40" s="262" t="s">
        <v>246</v>
      </c>
    </row>
    <row r="41" spans="1:4" ht="13.5" thickBot="1">
      <c r="A41" s="261"/>
      <c r="B41" s="263"/>
      <c r="C41" s="261"/>
      <c r="D41" s="263"/>
    </row>
    <row r="42" spans="1:4" ht="15">
      <c r="A42" s="179"/>
      <c r="B42" s="179"/>
      <c r="C42" s="179"/>
      <c r="D42" s="179"/>
    </row>
    <row r="43" spans="1:4" ht="15">
      <c r="A43" s="180" t="s">
        <v>247</v>
      </c>
      <c r="B43" s="169">
        <f>B44+B45</f>
        <v>0</v>
      </c>
      <c r="C43" s="169">
        <f aca="true" t="shared" si="8" ref="C43:D43">C44+C45</f>
        <v>0</v>
      </c>
      <c r="D43" s="169">
        <f t="shared" si="8"/>
        <v>0</v>
      </c>
    </row>
    <row r="44" spans="1:4" ht="16.5">
      <c r="A44" s="170" t="s">
        <v>248</v>
      </c>
      <c r="B44" s="181"/>
      <c r="C44" s="181"/>
      <c r="D44" s="181"/>
    </row>
    <row r="45" spans="1:4" ht="16.5">
      <c r="A45" s="170" t="s">
        <v>249</v>
      </c>
      <c r="B45" s="181"/>
      <c r="C45" s="181"/>
      <c r="D45" s="181"/>
    </row>
    <row r="46" spans="1:4" ht="15">
      <c r="A46" s="180" t="s">
        <v>250</v>
      </c>
      <c r="B46" s="169">
        <f>B47+B48</f>
        <v>303647571.89</v>
      </c>
      <c r="C46" s="169">
        <f aca="true" t="shared" si="9" ref="C46:D46">C47+C48</f>
        <v>123473375.74</v>
      </c>
      <c r="D46" s="169">
        <f t="shared" si="9"/>
        <v>123473375.74</v>
      </c>
    </row>
    <row r="47" spans="1:4" ht="15">
      <c r="A47" s="170" t="s">
        <v>251</v>
      </c>
      <c r="B47" s="181"/>
      <c r="C47" s="181"/>
      <c r="D47" s="181"/>
    </row>
    <row r="48" spans="1:4" ht="15">
      <c r="A48" s="170" t="s">
        <v>259</v>
      </c>
      <c r="B48" s="182">
        <v>303647571.89</v>
      </c>
      <c r="C48" s="182">
        <v>123473375.74</v>
      </c>
      <c r="D48" s="182">
        <v>123473375.74</v>
      </c>
    </row>
    <row r="49" spans="1:4" ht="15">
      <c r="A49" s="180"/>
      <c r="B49" s="181"/>
      <c r="C49" s="181"/>
      <c r="D49" s="181"/>
    </row>
    <row r="50" spans="1:4" ht="15">
      <c r="A50" s="180" t="s">
        <v>252</v>
      </c>
      <c r="B50" s="183">
        <f>B43-B46</f>
        <v>-303647571.89</v>
      </c>
      <c r="C50" s="183">
        <f aca="true" t="shared" si="10" ref="C50:D50">C43-C46</f>
        <v>-123473375.74</v>
      </c>
      <c r="D50" s="183">
        <f t="shared" si="10"/>
        <v>-123473375.74</v>
      </c>
    </row>
    <row r="51" spans="1:4" ht="13.5" thickBot="1">
      <c r="A51" s="184"/>
      <c r="B51" s="184"/>
      <c r="C51" s="184"/>
      <c r="D51" s="184"/>
    </row>
    <row r="52" ht="13.5" thickBot="1"/>
    <row r="53" spans="1:4" ht="15">
      <c r="A53" s="260" t="s">
        <v>6</v>
      </c>
      <c r="B53" s="262" t="s">
        <v>245</v>
      </c>
      <c r="C53" s="260" t="s">
        <v>227</v>
      </c>
      <c r="D53" s="262" t="s">
        <v>246</v>
      </c>
    </row>
    <row r="54" spans="1:4" ht="13.5" thickBot="1">
      <c r="A54" s="261"/>
      <c r="B54" s="263"/>
      <c r="C54" s="261"/>
      <c r="D54" s="263"/>
    </row>
    <row r="55" spans="1:4" ht="15">
      <c r="A55" s="179"/>
      <c r="B55" s="179"/>
      <c r="C55" s="179"/>
      <c r="D55" s="179"/>
    </row>
    <row r="56" spans="1:4" ht="15">
      <c r="A56" s="185" t="s">
        <v>253</v>
      </c>
      <c r="B56" s="186">
        <f>B12</f>
        <v>13782438211.07</v>
      </c>
      <c r="C56" s="186">
        <f aca="true" t="shared" si="11" ref="C56:D56">C12</f>
        <v>17810141415.68</v>
      </c>
      <c r="D56" s="186">
        <f t="shared" si="11"/>
        <v>17810141415.68</v>
      </c>
    </row>
    <row r="57" spans="1:4" ht="16.5">
      <c r="A57" s="187" t="s">
        <v>254</v>
      </c>
      <c r="B57" s="188">
        <f>B58-B59</f>
        <v>0</v>
      </c>
      <c r="C57" s="188">
        <f aca="true" t="shared" si="12" ref="C57:D57">C58-C59</f>
        <v>0</v>
      </c>
      <c r="D57" s="188">
        <f t="shared" si="12"/>
        <v>0</v>
      </c>
    </row>
    <row r="58" spans="1:4" ht="16.5">
      <c r="A58" s="170" t="s">
        <v>248</v>
      </c>
      <c r="B58" s="189"/>
      <c r="C58" s="189"/>
      <c r="D58" s="189"/>
    </row>
    <row r="59" spans="1:4" ht="15">
      <c r="A59" s="170" t="s">
        <v>251</v>
      </c>
      <c r="B59" s="189"/>
      <c r="C59" s="189"/>
      <c r="D59" s="189"/>
    </row>
    <row r="60" spans="1:4" ht="15">
      <c r="A60" s="185"/>
      <c r="B60" s="189"/>
      <c r="C60" s="189"/>
      <c r="D60" s="189"/>
    </row>
    <row r="61" spans="1:4" ht="15">
      <c r="A61" s="187" t="s">
        <v>232</v>
      </c>
      <c r="B61" s="188">
        <f>B17</f>
        <v>13782438199.449999</v>
      </c>
      <c r="C61" s="188">
        <f aca="true" t="shared" si="13" ref="C61:D61">C17</f>
        <v>17754660282.530006</v>
      </c>
      <c r="D61" s="188">
        <f t="shared" si="13"/>
        <v>17368684896.15</v>
      </c>
    </row>
    <row r="62" spans="1:4" ht="15">
      <c r="A62" s="185"/>
      <c r="B62" s="189"/>
      <c r="C62" s="189"/>
      <c r="D62" s="189"/>
    </row>
    <row r="63" spans="1:4" ht="16.5">
      <c r="A63" s="187" t="s">
        <v>235</v>
      </c>
      <c r="B63" s="189"/>
      <c r="C63" s="189"/>
      <c r="D63" s="189"/>
    </row>
    <row r="64" spans="1:4" ht="15">
      <c r="A64" s="185"/>
      <c r="B64" s="190"/>
      <c r="C64" s="190"/>
      <c r="D64" s="190"/>
    </row>
    <row r="65" spans="1:4" ht="16.5">
      <c r="A65" s="191" t="s">
        <v>255</v>
      </c>
      <c r="B65" s="192">
        <f>B12+B57-B61+B63</f>
        <v>11.620000839233398</v>
      </c>
      <c r="C65" s="193">
        <f aca="true" t="shared" si="14" ref="C65:D65">C12+C57-C61+C63</f>
        <v>55481133.1499939</v>
      </c>
      <c r="D65" s="193">
        <f t="shared" si="14"/>
        <v>441456519.5299988</v>
      </c>
    </row>
    <row r="66" spans="1:4" ht="15">
      <c r="A66" s="194"/>
      <c r="B66" s="190"/>
      <c r="C66" s="190"/>
      <c r="D66" s="190"/>
    </row>
    <row r="67" spans="1:4" ht="16.5">
      <c r="A67" s="191" t="s">
        <v>256</v>
      </c>
      <c r="B67" s="192">
        <f>B65-B57</f>
        <v>11.620000839233398</v>
      </c>
      <c r="C67" s="193">
        <f aca="true" t="shared" si="15" ref="C67:D67">C65-C57</f>
        <v>55481133.1499939</v>
      </c>
      <c r="D67" s="193">
        <f t="shared" si="15"/>
        <v>441456519.5299988</v>
      </c>
    </row>
    <row r="68" spans="1:4" ht="13.5" thickBot="1">
      <c r="A68" s="195"/>
      <c r="B68" s="196"/>
      <c r="C68" s="196"/>
      <c r="D68" s="196"/>
    </row>
    <row r="69" ht="13.5" thickBot="1"/>
    <row r="70" spans="1:4" ht="15">
      <c r="A70" s="260" t="s">
        <v>6</v>
      </c>
      <c r="B70" s="262" t="s">
        <v>257</v>
      </c>
      <c r="C70" s="260" t="s">
        <v>227</v>
      </c>
      <c r="D70" s="262" t="s">
        <v>246</v>
      </c>
    </row>
    <row r="71" spans="1:4" ht="13.5" thickBot="1">
      <c r="A71" s="261"/>
      <c r="B71" s="263"/>
      <c r="C71" s="261"/>
      <c r="D71" s="263"/>
    </row>
    <row r="72" spans="1:4" ht="15">
      <c r="A72" s="179"/>
      <c r="B72" s="179"/>
      <c r="C72" s="179"/>
      <c r="D72" s="179"/>
    </row>
    <row r="73" spans="1:4" ht="15">
      <c r="A73" s="185" t="s">
        <v>230</v>
      </c>
      <c r="B73" s="197">
        <f>B13</f>
        <v>35464272900</v>
      </c>
      <c r="C73" s="197">
        <f aca="true" t="shared" si="16" ref="C73:D73">C13</f>
        <v>41765635275.4</v>
      </c>
      <c r="D73" s="197">
        <f t="shared" si="16"/>
        <v>41765635275.4</v>
      </c>
    </row>
    <row r="74" spans="1:4" ht="16.5">
      <c r="A74" s="187" t="s">
        <v>258</v>
      </c>
      <c r="B74" s="182">
        <f>B75-B76</f>
        <v>-303647571.89</v>
      </c>
      <c r="C74" s="182">
        <f aca="true" t="shared" si="17" ref="C74:D74">C75-C76</f>
        <v>-123473375.74</v>
      </c>
      <c r="D74" s="182">
        <f t="shared" si="17"/>
        <v>-123473375.74</v>
      </c>
    </row>
    <row r="75" spans="1:4" ht="16.5">
      <c r="A75" s="170" t="s">
        <v>249</v>
      </c>
      <c r="B75" s="181"/>
      <c r="C75" s="181"/>
      <c r="D75" s="181"/>
    </row>
    <row r="76" spans="1:4" ht="15">
      <c r="A76" s="170" t="s">
        <v>259</v>
      </c>
      <c r="B76" s="182">
        <v>303647571.89</v>
      </c>
      <c r="C76" s="182">
        <v>123473375.74</v>
      </c>
      <c r="D76" s="182">
        <v>123473375.74</v>
      </c>
    </row>
    <row r="77" spans="1:4" ht="15">
      <c r="A77" s="185"/>
      <c r="B77" s="181"/>
      <c r="C77" s="181"/>
      <c r="D77" s="181"/>
    </row>
    <row r="78" spans="1:4" ht="15">
      <c r="A78" s="187" t="s">
        <v>260</v>
      </c>
      <c r="B78" s="182">
        <f>B18</f>
        <v>35160625336.14</v>
      </c>
      <c r="C78" s="182">
        <f aca="true" t="shared" si="18" ref="C78:D78">C18</f>
        <v>40246781979.48998</v>
      </c>
      <c r="D78" s="182">
        <f t="shared" si="18"/>
        <v>40101488834.61998</v>
      </c>
    </row>
    <row r="79" spans="1:4" ht="15">
      <c r="A79" s="185"/>
      <c r="B79" s="181"/>
      <c r="C79" s="181"/>
      <c r="D79" s="181"/>
    </row>
    <row r="80" spans="1:4" ht="16.5">
      <c r="A80" s="187" t="s">
        <v>236</v>
      </c>
      <c r="B80" s="198">
        <f>B22</f>
        <v>0</v>
      </c>
      <c r="C80" s="198">
        <f aca="true" t="shared" si="19" ref="C80:D80">C22</f>
        <v>401023164.54999983</v>
      </c>
      <c r="D80" s="198">
        <f t="shared" si="19"/>
        <v>400909299.65999985</v>
      </c>
    </row>
    <row r="81" spans="1:4" ht="15">
      <c r="A81" s="185"/>
      <c r="B81" s="181"/>
      <c r="C81" s="181"/>
      <c r="D81" s="181"/>
    </row>
    <row r="82" spans="1:4" ht="16.5">
      <c r="A82" s="191" t="s">
        <v>261</v>
      </c>
      <c r="B82" s="199">
        <f>B73+B74-B78+B80</f>
        <v>-8.029998779296875</v>
      </c>
      <c r="C82" s="199">
        <f aca="true" t="shared" si="20" ref="C82:D82">C73+C74-C78+C80</f>
        <v>1796403084.7200208</v>
      </c>
      <c r="D82" s="199">
        <f t="shared" si="20"/>
        <v>1941582364.7000237</v>
      </c>
    </row>
    <row r="83" spans="1:4" ht="15">
      <c r="A83" s="194"/>
      <c r="B83" s="180"/>
      <c r="C83" s="180"/>
      <c r="D83" s="180"/>
    </row>
    <row r="84" spans="1:4" ht="16.5">
      <c r="A84" s="191" t="s">
        <v>262</v>
      </c>
      <c r="B84" s="199">
        <f>B82-B74</f>
        <v>303647563.8600012</v>
      </c>
      <c r="C84" s="199">
        <f aca="true" t="shared" si="21" ref="C84:D84">C82-C74</f>
        <v>1919876460.4600208</v>
      </c>
      <c r="D84" s="199">
        <f t="shared" si="21"/>
        <v>2065055740.4400237</v>
      </c>
    </row>
    <row r="85" spans="1:4" ht="13.5" thickBot="1">
      <c r="A85" s="195"/>
      <c r="B85" s="184"/>
      <c r="C85" s="184"/>
      <c r="D85" s="184"/>
    </row>
    <row r="87" ht="15" hidden="1"/>
    <row r="88" spans="1:5" s="203" customFormat="1" ht="15" hidden="1">
      <c r="A88" s="200" t="s">
        <v>169</v>
      </c>
      <c r="B88" s="201"/>
      <c r="C88" s="201"/>
      <c r="D88" s="201"/>
      <c r="E88" s="202"/>
    </row>
    <row r="89" spans="1:5" s="203" customFormat="1" ht="48.6" customHeight="1" hidden="1">
      <c r="A89" s="259" t="s">
        <v>210</v>
      </c>
      <c r="B89" s="259"/>
      <c r="C89" s="259"/>
      <c r="D89" s="259"/>
      <c r="E89" s="202"/>
    </row>
    <row r="90" spans="1:5" s="203" customFormat="1" ht="29.45" customHeight="1" hidden="1">
      <c r="A90" s="259" t="s">
        <v>263</v>
      </c>
      <c r="B90" s="259"/>
      <c r="C90" s="259"/>
      <c r="D90" s="259"/>
      <c r="E90" s="202"/>
    </row>
    <row r="91" spans="1:5" s="203" customFormat="1" ht="48.6" customHeight="1" hidden="1">
      <c r="A91" s="259" t="s">
        <v>264</v>
      </c>
      <c r="B91" s="259"/>
      <c r="C91" s="259"/>
      <c r="D91" s="259"/>
      <c r="E91" s="202"/>
    </row>
    <row r="92" spans="1:5" s="203" customFormat="1" ht="15" hidden="1">
      <c r="A92" s="259" t="s">
        <v>265</v>
      </c>
      <c r="B92" s="259"/>
      <c r="C92" s="259"/>
      <c r="D92" s="259"/>
      <c r="E92" s="202"/>
    </row>
  </sheetData>
  <mergeCells count="26">
    <mergeCell ref="A53:A54"/>
    <mergeCell ref="B53:B54"/>
    <mergeCell ref="C53:C54"/>
    <mergeCell ref="D53:D54"/>
    <mergeCell ref="A2:D2"/>
    <mergeCell ref="A3:D3"/>
    <mergeCell ref="A4:D4"/>
    <mergeCell ref="A5:D5"/>
    <mergeCell ref="A6:D6"/>
    <mergeCell ref="A8:A9"/>
    <mergeCell ref="B8:B9"/>
    <mergeCell ref="C8:C9"/>
    <mergeCell ref="D8:D9"/>
    <mergeCell ref="A30:D30"/>
    <mergeCell ref="A40:A41"/>
    <mergeCell ref="B40:B41"/>
    <mergeCell ref="C40:C41"/>
    <mergeCell ref="D40:D41"/>
    <mergeCell ref="A91:D91"/>
    <mergeCell ref="A92:D92"/>
    <mergeCell ref="A70:A71"/>
    <mergeCell ref="B70:B71"/>
    <mergeCell ref="C70:C71"/>
    <mergeCell ref="D70:D71"/>
    <mergeCell ref="A89:D89"/>
    <mergeCell ref="A90:D9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140" zoomScaleNormal="140" workbookViewId="0" topLeftCell="A1">
      <selection activeCell="L18" sqref="L18"/>
    </sheetView>
  </sheetViews>
  <sheetFormatPr defaultColWidth="11.421875" defaultRowHeight="15"/>
  <cols>
    <col min="1" max="2" width="1.7109375" style="161" customWidth="1"/>
    <col min="3" max="3" width="30.7109375" style="161" customWidth="1"/>
    <col min="4" max="9" width="12.7109375" style="161" customWidth="1"/>
    <col min="10" max="10" width="4.421875" style="204" bestFit="1" customWidth="1"/>
    <col min="11" max="11" width="13.421875" style="161" bestFit="1" customWidth="1"/>
    <col min="12" max="16384" width="11.421875" style="161" customWidth="1"/>
  </cols>
  <sheetData>
    <row r="1" ht="15">
      <c r="I1" s="162" t="s">
        <v>594</v>
      </c>
    </row>
    <row r="2" ht="13.5" thickBot="1"/>
    <row r="3" spans="1:9" ht="15">
      <c r="A3" s="303" t="s">
        <v>684</v>
      </c>
      <c r="B3" s="304"/>
      <c r="C3" s="304"/>
      <c r="D3" s="304"/>
      <c r="E3" s="304"/>
      <c r="F3" s="304"/>
      <c r="G3" s="304"/>
      <c r="H3" s="304"/>
      <c r="I3" s="305"/>
    </row>
    <row r="4" spans="1:9" ht="15">
      <c r="A4" s="306" t="s">
        <v>595</v>
      </c>
      <c r="B4" s="307"/>
      <c r="C4" s="307"/>
      <c r="D4" s="307"/>
      <c r="E4" s="307"/>
      <c r="F4" s="307"/>
      <c r="G4" s="307"/>
      <c r="H4" s="307"/>
      <c r="I4" s="308"/>
    </row>
    <row r="5" spans="1:9" ht="15">
      <c r="A5" s="306" t="s">
        <v>596</v>
      </c>
      <c r="B5" s="307"/>
      <c r="C5" s="307"/>
      <c r="D5" s="307"/>
      <c r="E5" s="307"/>
      <c r="F5" s="307"/>
      <c r="G5" s="307"/>
      <c r="H5" s="307"/>
      <c r="I5" s="308"/>
    </row>
    <row r="6" spans="1:9" ht="13.5" thickBot="1">
      <c r="A6" s="309" t="s">
        <v>3</v>
      </c>
      <c r="B6" s="310"/>
      <c r="C6" s="310"/>
      <c r="D6" s="310"/>
      <c r="E6" s="310"/>
      <c r="F6" s="310"/>
      <c r="G6" s="310"/>
      <c r="H6" s="310"/>
      <c r="I6" s="311"/>
    </row>
    <row r="7" spans="1:9" ht="13.5" thickBot="1">
      <c r="A7" s="312" t="s">
        <v>597</v>
      </c>
      <c r="B7" s="313"/>
      <c r="C7" s="314"/>
      <c r="D7" s="321" t="s">
        <v>598</v>
      </c>
      <c r="E7" s="322"/>
      <c r="F7" s="322"/>
      <c r="G7" s="322"/>
      <c r="H7" s="323"/>
      <c r="I7" s="324" t="s">
        <v>599</v>
      </c>
    </row>
    <row r="8" spans="1:9" ht="15">
      <c r="A8" s="315"/>
      <c r="B8" s="316"/>
      <c r="C8" s="317"/>
      <c r="D8" s="324" t="s">
        <v>600</v>
      </c>
      <c r="E8" s="324" t="s">
        <v>361</v>
      </c>
      <c r="F8" s="300" t="s">
        <v>362</v>
      </c>
      <c r="G8" s="300" t="s">
        <v>227</v>
      </c>
      <c r="H8" s="300" t="s">
        <v>601</v>
      </c>
      <c r="I8" s="325"/>
    </row>
    <row r="9" spans="1:9" ht="13.5" thickBot="1">
      <c r="A9" s="318"/>
      <c r="B9" s="319"/>
      <c r="C9" s="320"/>
      <c r="D9" s="326"/>
      <c r="E9" s="326"/>
      <c r="F9" s="301"/>
      <c r="G9" s="301"/>
      <c r="H9" s="301"/>
      <c r="I9" s="326"/>
    </row>
    <row r="10" spans="1:9" ht="12" customHeight="1">
      <c r="A10" s="302"/>
      <c r="B10" s="302"/>
      <c r="C10" s="302"/>
      <c r="D10" s="205"/>
      <c r="E10" s="205"/>
      <c r="F10" s="205"/>
      <c r="G10" s="205"/>
      <c r="H10" s="205"/>
      <c r="I10" s="205"/>
    </row>
    <row r="11" spans="1:10" ht="12" customHeight="1">
      <c r="A11" s="294" t="s">
        <v>602</v>
      </c>
      <c r="B11" s="294"/>
      <c r="C11" s="294"/>
      <c r="D11" s="206"/>
      <c r="E11" s="206"/>
      <c r="F11" s="206"/>
      <c r="G11" s="206"/>
      <c r="H11" s="206"/>
      <c r="I11" s="230"/>
      <c r="J11" s="367"/>
    </row>
    <row r="12" spans="1:9" ht="12" customHeight="1">
      <c r="A12" s="207"/>
      <c r="B12" s="292" t="s">
        <v>603</v>
      </c>
      <c r="C12" s="293"/>
      <c r="D12" s="208">
        <v>850122799.9999999</v>
      </c>
      <c r="E12" s="208">
        <f>+G12-D12</f>
        <v>92519154.31000006</v>
      </c>
      <c r="F12" s="208">
        <f>+D12+E12</f>
        <v>942641954.31</v>
      </c>
      <c r="G12" s="208">
        <v>942641954.31</v>
      </c>
      <c r="H12" s="208">
        <f>+G12</f>
        <v>942641954.31</v>
      </c>
      <c r="I12" s="208">
        <f>+H12-D12</f>
        <v>92519154.31000006</v>
      </c>
    </row>
    <row r="13" spans="1:9" ht="12" customHeight="1">
      <c r="A13" s="207"/>
      <c r="B13" s="292" t="s">
        <v>604</v>
      </c>
      <c r="C13" s="293"/>
      <c r="D13" s="208">
        <v>0</v>
      </c>
      <c r="E13" s="208">
        <f aca="true" t="shared" si="0" ref="E13:E18">+G13-D13</f>
        <v>0</v>
      </c>
      <c r="F13" s="208">
        <f aca="true" t="shared" si="1" ref="F13:F18">+D13+E13</f>
        <v>0</v>
      </c>
      <c r="G13" s="208">
        <v>0</v>
      </c>
      <c r="H13" s="208">
        <f aca="true" t="shared" si="2" ref="H13:H18">+G13</f>
        <v>0</v>
      </c>
      <c r="I13" s="208">
        <f aca="true" t="shared" si="3" ref="I13:I18">+H13-D13</f>
        <v>0</v>
      </c>
    </row>
    <row r="14" spans="1:9" ht="12" customHeight="1">
      <c r="A14" s="207"/>
      <c r="B14" s="292" t="s">
        <v>605</v>
      </c>
      <c r="C14" s="293"/>
      <c r="D14" s="208">
        <v>0</v>
      </c>
      <c r="E14" s="208">
        <f t="shared" si="0"/>
        <v>0</v>
      </c>
      <c r="F14" s="208">
        <f t="shared" si="1"/>
        <v>0</v>
      </c>
      <c r="G14" s="208">
        <v>0</v>
      </c>
      <c r="H14" s="208">
        <f t="shared" si="2"/>
        <v>0</v>
      </c>
      <c r="I14" s="208">
        <f t="shared" si="3"/>
        <v>0</v>
      </c>
    </row>
    <row r="15" spans="1:9" ht="12" customHeight="1">
      <c r="A15" s="207"/>
      <c r="B15" s="292" t="s">
        <v>606</v>
      </c>
      <c r="C15" s="293"/>
      <c r="D15" s="208">
        <v>236842699.99999997</v>
      </c>
      <c r="E15" s="208">
        <f t="shared" si="0"/>
        <v>94199743.12000003</v>
      </c>
      <c r="F15" s="208">
        <f t="shared" si="1"/>
        <v>331042443.12</v>
      </c>
      <c r="G15" s="208">
        <v>331042443.12</v>
      </c>
      <c r="H15" s="208">
        <f t="shared" si="2"/>
        <v>331042443.12</v>
      </c>
      <c r="I15" s="208">
        <f t="shared" si="3"/>
        <v>94199743.12000003</v>
      </c>
    </row>
    <row r="16" spans="1:9" ht="12" customHeight="1">
      <c r="A16" s="207"/>
      <c r="B16" s="292" t="s">
        <v>607</v>
      </c>
      <c r="C16" s="293"/>
      <c r="D16" s="208">
        <v>36108811.074167624</v>
      </c>
      <c r="E16" s="208">
        <f t="shared" si="0"/>
        <v>22885062.535832375</v>
      </c>
      <c r="F16" s="208">
        <f t="shared" si="1"/>
        <v>58993873.61</v>
      </c>
      <c r="G16" s="208">
        <v>58993873.61</v>
      </c>
      <c r="H16" s="208">
        <f t="shared" si="2"/>
        <v>58993873.61</v>
      </c>
      <c r="I16" s="208">
        <f t="shared" si="3"/>
        <v>22885062.535832375</v>
      </c>
    </row>
    <row r="17" spans="1:9" ht="12" customHeight="1">
      <c r="A17" s="207"/>
      <c r="B17" s="292" t="s">
        <v>608</v>
      </c>
      <c r="C17" s="293"/>
      <c r="D17" s="208">
        <v>6748700</v>
      </c>
      <c r="E17" s="208">
        <f t="shared" si="0"/>
        <v>8100261.210000068</v>
      </c>
      <c r="F17" s="208">
        <f t="shared" si="1"/>
        <v>14848961.210000068</v>
      </c>
      <c r="G17" s="208">
        <v>14848961.210000068</v>
      </c>
      <c r="H17" s="208">
        <f t="shared" si="2"/>
        <v>14848961.210000068</v>
      </c>
      <c r="I17" s="208">
        <f t="shared" si="3"/>
        <v>8100261.210000068</v>
      </c>
    </row>
    <row r="18" spans="1:9" ht="12" customHeight="1">
      <c r="A18" s="207"/>
      <c r="B18" s="292" t="s">
        <v>609</v>
      </c>
      <c r="C18" s="293"/>
      <c r="D18" s="208">
        <v>0</v>
      </c>
      <c r="E18" s="208">
        <f t="shared" si="0"/>
        <v>0</v>
      </c>
      <c r="F18" s="208">
        <f t="shared" si="1"/>
        <v>0</v>
      </c>
      <c r="G18" s="208"/>
      <c r="H18" s="208">
        <f t="shared" si="2"/>
        <v>0</v>
      </c>
      <c r="I18" s="208">
        <f t="shared" si="3"/>
        <v>0</v>
      </c>
    </row>
    <row r="19" spans="1:9" ht="15" customHeight="1">
      <c r="A19" s="207"/>
      <c r="B19" s="296" t="s">
        <v>610</v>
      </c>
      <c r="C19" s="297"/>
      <c r="D19" s="206">
        <f aca="true" t="shared" si="4" ref="D19:I19">SUM(D20:D30)</f>
        <v>12361006100</v>
      </c>
      <c r="E19" s="206">
        <f t="shared" si="4"/>
        <v>3427848296.55</v>
      </c>
      <c r="F19" s="206">
        <f t="shared" si="4"/>
        <v>15788854396.55</v>
      </c>
      <c r="G19" s="206">
        <f t="shared" si="4"/>
        <v>15788854396.55</v>
      </c>
      <c r="H19" s="206">
        <f t="shared" si="4"/>
        <v>15788854396.55</v>
      </c>
      <c r="I19" s="206">
        <f t="shared" si="4"/>
        <v>3427848296.55</v>
      </c>
    </row>
    <row r="20" spans="1:9" ht="12" customHeight="1">
      <c r="A20" s="207"/>
      <c r="B20" s="209"/>
      <c r="C20" s="210" t="s">
        <v>611</v>
      </c>
      <c r="D20" s="208">
        <v>10175708000</v>
      </c>
      <c r="E20" s="208">
        <f aca="true" t="shared" si="5" ref="E20:E30">+G20-D20</f>
        <v>2399846773</v>
      </c>
      <c r="F20" s="208">
        <f aca="true" t="shared" si="6" ref="F20:F30">+D20+E20</f>
        <v>12575554773</v>
      </c>
      <c r="G20" s="208">
        <v>12575554773</v>
      </c>
      <c r="H20" s="208">
        <f aca="true" t="shared" si="7" ref="H20:H42">+G20</f>
        <v>12575554773</v>
      </c>
      <c r="I20" s="208">
        <f aca="true" t="shared" si="8" ref="I20:I30">+H20-D20</f>
        <v>2399846773</v>
      </c>
    </row>
    <row r="21" spans="1:9" ht="12" customHeight="1">
      <c r="A21" s="207"/>
      <c r="B21" s="209"/>
      <c r="C21" s="210" t="s">
        <v>612</v>
      </c>
      <c r="D21" s="208">
        <v>293670300</v>
      </c>
      <c r="E21" s="208">
        <f t="shared" si="5"/>
        <v>152180552</v>
      </c>
      <c r="F21" s="208">
        <f t="shared" si="6"/>
        <v>445850852</v>
      </c>
      <c r="G21" s="208">
        <v>445850852</v>
      </c>
      <c r="H21" s="208">
        <f t="shared" si="7"/>
        <v>445850852</v>
      </c>
      <c r="I21" s="208">
        <f t="shared" si="8"/>
        <v>152180552</v>
      </c>
    </row>
    <row r="22" spans="1:9" ht="12" customHeight="1">
      <c r="A22" s="207"/>
      <c r="B22" s="209"/>
      <c r="C22" s="210" t="s">
        <v>613</v>
      </c>
      <c r="D22" s="208">
        <v>538731000</v>
      </c>
      <c r="E22" s="208">
        <f t="shared" si="5"/>
        <v>18970567</v>
      </c>
      <c r="F22" s="208">
        <f t="shared" si="6"/>
        <v>557701567</v>
      </c>
      <c r="G22" s="208">
        <v>557701567</v>
      </c>
      <c r="H22" s="208">
        <f t="shared" si="7"/>
        <v>557701567</v>
      </c>
      <c r="I22" s="208">
        <f t="shared" si="8"/>
        <v>18970567</v>
      </c>
    </row>
    <row r="23" spans="1:9" ht="12" customHeight="1">
      <c r="A23" s="207"/>
      <c r="B23" s="209"/>
      <c r="C23" s="210" t="s">
        <v>614</v>
      </c>
      <c r="D23" s="208">
        <v>498696900</v>
      </c>
      <c r="E23" s="208">
        <f t="shared" si="5"/>
        <v>24442075</v>
      </c>
      <c r="F23" s="208">
        <f t="shared" si="6"/>
        <v>523138975</v>
      </c>
      <c r="G23" s="208">
        <v>523138975</v>
      </c>
      <c r="H23" s="208">
        <f t="shared" si="7"/>
        <v>523138975</v>
      </c>
      <c r="I23" s="208">
        <f t="shared" si="8"/>
        <v>24442075</v>
      </c>
    </row>
    <row r="24" spans="1:9" ht="12" customHeight="1">
      <c r="A24" s="207"/>
      <c r="B24" s="209"/>
      <c r="C24" s="210" t="s">
        <v>615</v>
      </c>
      <c r="D24" s="208">
        <v>0</v>
      </c>
      <c r="E24" s="208">
        <f t="shared" si="5"/>
        <v>0</v>
      </c>
      <c r="F24" s="208">
        <f t="shared" si="6"/>
        <v>0</v>
      </c>
      <c r="G24" s="208">
        <v>0</v>
      </c>
      <c r="H24" s="208">
        <f t="shared" si="7"/>
        <v>0</v>
      </c>
      <c r="I24" s="208">
        <f t="shared" si="8"/>
        <v>0</v>
      </c>
    </row>
    <row r="25" spans="1:9" ht="12" customHeight="1">
      <c r="A25" s="207"/>
      <c r="B25" s="209"/>
      <c r="C25" s="210" t="s">
        <v>616</v>
      </c>
      <c r="D25" s="208">
        <v>226894400</v>
      </c>
      <c r="E25" s="208">
        <f t="shared" si="5"/>
        <v>-44024242</v>
      </c>
      <c r="F25" s="208">
        <f t="shared" si="6"/>
        <v>182870158</v>
      </c>
      <c r="G25" s="208">
        <v>182870158</v>
      </c>
      <c r="H25" s="208">
        <f t="shared" si="7"/>
        <v>182870158</v>
      </c>
      <c r="I25" s="208">
        <f t="shared" si="8"/>
        <v>-44024242</v>
      </c>
    </row>
    <row r="26" spans="1:9" ht="12" customHeight="1">
      <c r="A26" s="207"/>
      <c r="B26" s="209"/>
      <c r="C26" s="210" t="s">
        <v>617</v>
      </c>
      <c r="D26" s="208">
        <v>0</v>
      </c>
      <c r="E26" s="208">
        <f t="shared" si="5"/>
        <v>0</v>
      </c>
      <c r="F26" s="208">
        <f t="shared" si="6"/>
        <v>0</v>
      </c>
      <c r="G26" s="208">
        <v>0</v>
      </c>
      <c r="H26" s="208">
        <f t="shared" si="7"/>
        <v>0</v>
      </c>
      <c r="I26" s="208">
        <f t="shared" si="8"/>
        <v>0</v>
      </c>
    </row>
    <row r="27" spans="1:9" ht="12" customHeight="1">
      <c r="A27" s="207"/>
      <c r="B27" s="209"/>
      <c r="C27" s="210" t="s">
        <v>618</v>
      </c>
      <c r="D27" s="208">
        <v>0</v>
      </c>
      <c r="E27" s="208">
        <f t="shared" si="5"/>
        <v>0</v>
      </c>
      <c r="F27" s="208">
        <f t="shared" si="6"/>
        <v>0</v>
      </c>
      <c r="G27" s="208">
        <v>0</v>
      </c>
      <c r="H27" s="208">
        <f t="shared" si="7"/>
        <v>0</v>
      </c>
      <c r="I27" s="208">
        <f t="shared" si="8"/>
        <v>0</v>
      </c>
    </row>
    <row r="28" spans="1:9" ht="12" customHeight="1">
      <c r="A28" s="207"/>
      <c r="B28" s="209"/>
      <c r="C28" s="210" t="s">
        <v>619</v>
      </c>
      <c r="D28" s="208">
        <v>342064500</v>
      </c>
      <c r="E28" s="208">
        <f t="shared" si="5"/>
        <v>46799283</v>
      </c>
      <c r="F28" s="208">
        <f t="shared" si="6"/>
        <v>388863783</v>
      </c>
      <c r="G28" s="208">
        <v>388863783</v>
      </c>
      <c r="H28" s="208">
        <f t="shared" si="7"/>
        <v>388863783</v>
      </c>
      <c r="I28" s="208">
        <f t="shared" si="8"/>
        <v>46799283</v>
      </c>
    </row>
    <row r="29" spans="1:9" ht="12" customHeight="1">
      <c r="A29" s="207"/>
      <c r="B29" s="209"/>
      <c r="C29" s="210" t="s">
        <v>620</v>
      </c>
      <c r="D29" s="208">
        <v>285241000</v>
      </c>
      <c r="E29" s="208">
        <f t="shared" si="5"/>
        <v>550053340</v>
      </c>
      <c r="F29" s="208">
        <f t="shared" si="6"/>
        <v>835294340</v>
      </c>
      <c r="G29" s="208">
        <v>835294340</v>
      </c>
      <c r="H29" s="208">
        <f t="shared" si="7"/>
        <v>835294340</v>
      </c>
      <c r="I29" s="208">
        <f t="shared" si="8"/>
        <v>550053340</v>
      </c>
    </row>
    <row r="30" spans="1:9" ht="19.5" customHeight="1">
      <c r="A30" s="207"/>
      <c r="B30" s="209"/>
      <c r="C30" s="211" t="s">
        <v>621</v>
      </c>
      <c r="D30" s="208">
        <v>0</v>
      </c>
      <c r="E30" s="208">
        <f t="shared" si="5"/>
        <v>279579948.55</v>
      </c>
      <c r="F30" s="208">
        <f t="shared" si="6"/>
        <v>279579948.55</v>
      </c>
      <c r="G30" s="208">
        <v>279579948.55</v>
      </c>
      <c r="H30" s="208">
        <f t="shared" si="7"/>
        <v>279579948.55</v>
      </c>
      <c r="I30" s="208">
        <f t="shared" si="8"/>
        <v>279579948.55</v>
      </c>
    </row>
    <row r="31" spans="1:9" ht="21" customHeight="1">
      <c r="A31" s="207"/>
      <c r="B31" s="296" t="s">
        <v>622</v>
      </c>
      <c r="C31" s="297"/>
      <c r="D31" s="208">
        <f aca="true" t="shared" si="9" ref="D31:I31">SUM(D32:D36)</f>
        <v>291609100</v>
      </c>
      <c r="E31" s="208">
        <f t="shared" si="9"/>
        <v>229704548.54999998</v>
      </c>
      <c r="F31" s="208">
        <f t="shared" si="9"/>
        <v>521313648.54999995</v>
      </c>
      <c r="G31" s="208">
        <f t="shared" si="9"/>
        <v>521313648.54999995</v>
      </c>
      <c r="H31" s="208">
        <f t="shared" si="9"/>
        <v>521313648.54999995</v>
      </c>
      <c r="I31" s="208">
        <f t="shared" si="9"/>
        <v>229704548.54999998</v>
      </c>
    </row>
    <row r="32" spans="1:9" ht="12" customHeight="1">
      <c r="A32" s="207"/>
      <c r="B32" s="209"/>
      <c r="C32" s="210" t="s">
        <v>623</v>
      </c>
      <c r="D32" s="208">
        <v>117553600</v>
      </c>
      <c r="E32" s="208">
        <f aca="true" t="shared" si="10" ref="E32:E37">+G32-D32</f>
        <v>134018243.82999998</v>
      </c>
      <c r="F32" s="208">
        <f aca="true" t="shared" si="11" ref="F32:F37">+D32+E32</f>
        <v>251571843.82999998</v>
      </c>
      <c r="G32" s="208">
        <v>251571843.82999998</v>
      </c>
      <c r="H32" s="208">
        <f t="shared" si="7"/>
        <v>251571843.82999998</v>
      </c>
      <c r="I32" s="208">
        <f aca="true" t="shared" si="12" ref="I32:I37">+H32-D32</f>
        <v>134018243.82999998</v>
      </c>
    </row>
    <row r="33" spans="1:9" ht="12" customHeight="1">
      <c r="A33" s="207"/>
      <c r="B33" s="209"/>
      <c r="C33" s="210" t="s">
        <v>624</v>
      </c>
      <c r="D33" s="208">
        <v>19701500</v>
      </c>
      <c r="E33" s="208">
        <f t="shared" si="10"/>
        <v>-104</v>
      </c>
      <c r="F33" s="208">
        <f t="shared" si="11"/>
        <v>19701396</v>
      </c>
      <c r="G33" s="208">
        <v>19701396</v>
      </c>
      <c r="H33" s="208">
        <f t="shared" si="7"/>
        <v>19701396</v>
      </c>
      <c r="I33" s="208">
        <f t="shared" si="12"/>
        <v>-104</v>
      </c>
    </row>
    <row r="34" spans="1:9" ht="12" customHeight="1">
      <c r="A34" s="207"/>
      <c r="B34" s="209"/>
      <c r="C34" s="210" t="s">
        <v>625</v>
      </c>
      <c r="D34" s="208">
        <v>46391100</v>
      </c>
      <c r="E34" s="208">
        <f t="shared" si="10"/>
        <v>13538815</v>
      </c>
      <c r="F34" s="208">
        <f t="shared" si="11"/>
        <v>59929915</v>
      </c>
      <c r="G34" s="208">
        <v>59929915</v>
      </c>
      <c r="H34" s="208">
        <f t="shared" si="7"/>
        <v>59929915</v>
      </c>
      <c r="I34" s="208">
        <f t="shared" si="12"/>
        <v>13538815</v>
      </c>
    </row>
    <row r="35" spans="1:9" ht="12" customHeight="1">
      <c r="A35" s="207"/>
      <c r="B35" s="209"/>
      <c r="C35" s="210" t="s">
        <v>626</v>
      </c>
      <c r="D35" s="208">
        <v>0</v>
      </c>
      <c r="E35" s="208">
        <f t="shared" si="10"/>
        <v>29714288</v>
      </c>
      <c r="F35" s="208">
        <f t="shared" si="11"/>
        <v>29714288</v>
      </c>
      <c r="G35" s="208">
        <v>29714288</v>
      </c>
      <c r="H35" s="208">
        <f t="shared" si="7"/>
        <v>29714288</v>
      </c>
      <c r="I35" s="208">
        <f t="shared" si="12"/>
        <v>29714288</v>
      </c>
    </row>
    <row r="36" spans="1:9" ht="12" customHeight="1">
      <c r="A36" s="207"/>
      <c r="B36" s="209"/>
      <c r="C36" s="210" t="s">
        <v>627</v>
      </c>
      <c r="D36" s="208">
        <v>107962900</v>
      </c>
      <c r="E36" s="208">
        <f t="shared" si="10"/>
        <v>52433305.72</v>
      </c>
      <c r="F36" s="208">
        <f t="shared" si="11"/>
        <v>160396205.72</v>
      </c>
      <c r="G36" s="208">
        <v>160396205.72</v>
      </c>
      <c r="H36" s="208">
        <f t="shared" si="7"/>
        <v>160396205.72</v>
      </c>
      <c r="I36" s="208">
        <f t="shared" si="12"/>
        <v>52433305.72</v>
      </c>
    </row>
    <row r="37" spans="1:9" ht="12" customHeight="1">
      <c r="A37" s="207"/>
      <c r="B37" s="292" t="s">
        <v>628</v>
      </c>
      <c r="C37" s="293"/>
      <c r="D37" s="208">
        <v>0</v>
      </c>
      <c r="E37" s="208">
        <f t="shared" si="10"/>
        <v>0</v>
      </c>
      <c r="F37" s="208">
        <f t="shared" si="11"/>
        <v>0</v>
      </c>
      <c r="G37" s="208">
        <v>0</v>
      </c>
      <c r="H37" s="208">
        <f t="shared" si="7"/>
        <v>0</v>
      </c>
      <c r="I37" s="208">
        <f t="shared" si="12"/>
        <v>0</v>
      </c>
    </row>
    <row r="38" spans="1:9" ht="12" customHeight="1">
      <c r="A38" s="207"/>
      <c r="B38" s="292" t="s">
        <v>629</v>
      </c>
      <c r="C38" s="293"/>
      <c r="D38" s="208">
        <f aca="true" t="shared" si="13" ref="D38:I38">+D39</f>
        <v>0</v>
      </c>
      <c r="E38" s="208">
        <f t="shared" si="13"/>
        <v>0</v>
      </c>
      <c r="F38" s="208">
        <f t="shared" si="13"/>
        <v>0</v>
      </c>
      <c r="G38" s="208">
        <f t="shared" si="13"/>
        <v>0</v>
      </c>
      <c r="H38" s="208">
        <f t="shared" si="13"/>
        <v>0</v>
      </c>
      <c r="I38" s="208">
        <f t="shared" si="13"/>
        <v>0</v>
      </c>
    </row>
    <row r="39" spans="1:9" ht="12" customHeight="1">
      <c r="A39" s="207"/>
      <c r="B39" s="209"/>
      <c r="C39" s="210" t="s">
        <v>630</v>
      </c>
      <c r="D39" s="208">
        <v>0</v>
      </c>
      <c r="E39" s="208">
        <f>+G39-D39</f>
        <v>0</v>
      </c>
      <c r="F39" s="208">
        <f>+D39+E39</f>
        <v>0</v>
      </c>
      <c r="G39" s="208">
        <v>0</v>
      </c>
      <c r="H39" s="208">
        <f t="shared" si="7"/>
        <v>0</v>
      </c>
      <c r="I39" s="208">
        <f>+H39-D39</f>
        <v>0</v>
      </c>
    </row>
    <row r="40" spans="1:9" ht="12" customHeight="1">
      <c r="A40" s="207"/>
      <c r="B40" s="292" t="s">
        <v>631</v>
      </c>
      <c r="C40" s="293"/>
      <c r="D40" s="208">
        <f aca="true" t="shared" si="14" ref="D40:I40">+D41+D42</f>
        <v>0</v>
      </c>
      <c r="E40" s="208">
        <f t="shared" si="14"/>
        <v>152446138.3300004</v>
      </c>
      <c r="F40" s="208">
        <f t="shared" si="14"/>
        <v>152446138.3300004</v>
      </c>
      <c r="G40" s="208">
        <f t="shared" si="14"/>
        <v>152446138.3300004</v>
      </c>
      <c r="H40" s="208">
        <f t="shared" si="14"/>
        <v>152446138.3300004</v>
      </c>
      <c r="I40" s="208">
        <f t="shared" si="14"/>
        <v>152446138.3300004</v>
      </c>
    </row>
    <row r="41" spans="1:9" ht="12" customHeight="1">
      <c r="A41" s="207"/>
      <c r="B41" s="209"/>
      <c r="C41" s="209" t="s">
        <v>632</v>
      </c>
      <c r="D41" s="208">
        <v>0</v>
      </c>
      <c r="E41" s="208">
        <f>+G41-D41</f>
        <v>0</v>
      </c>
      <c r="F41" s="208">
        <f>+D41+E41</f>
        <v>0</v>
      </c>
      <c r="G41" s="208">
        <v>0</v>
      </c>
      <c r="H41" s="208">
        <f t="shared" si="7"/>
        <v>0</v>
      </c>
      <c r="I41" s="208">
        <f>+H41-D41</f>
        <v>0</v>
      </c>
    </row>
    <row r="42" spans="1:9" ht="12" customHeight="1">
      <c r="A42" s="207"/>
      <c r="B42" s="209"/>
      <c r="C42" s="210" t="s">
        <v>633</v>
      </c>
      <c r="D42" s="208">
        <v>0</v>
      </c>
      <c r="E42" s="208">
        <f>+G42-D42</f>
        <v>152446138.3300004</v>
      </c>
      <c r="F42" s="208">
        <f>+D42+E42</f>
        <v>152446138.3300004</v>
      </c>
      <c r="G42" s="208">
        <v>152446138.3300004</v>
      </c>
      <c r="H42" s="208">
        <f t="shared" si="7"/>
        <v>152446138.3300004</v>
      </c>
      <c r="I42" s="208">
        <f>+H42-D42</f>
        <v>152446138.3300004</v>
      </c>
    </row>
    <row r="43" spans="1:9" ht="12" customHeight="1">
      <c r="A43" s="207"/>
      <c r="B43" s="209"/>
      <c r="C43" s="210"/>
      <c r="D43" s="208"/>
      <c r="E43" s="208"/>
      <c r="F43" s="208"/>
      <c r="G43" s="208"/>
      <c r="H43" s="208"/>
      <c r="I43" s="208"/>
    </row>
    <row r="44" spans="1:10" ht="18.75" customHeight="1">
      <c r="A44" s="288" t="s">
        <v>634</v>
      </c>
      <c r="B44" s="288"/>
      <c r="C44" s="288"/>
      <c r="D44" s="206">
        <f aca="true" t="shared" si="15" ref="D44:I44">+D12+D13+D14+D15+D16+D17+D18+D19+D31+D37+D38+D40</f>
        <v>13782438211.074167</v>
      </c>
      <c r="E44" s="206">
        <f t="shared" si="15"/>
        <v>4027703204.6058335</v>
      </c>
      <c r="F44" s="206">
        <f t="shared" si="15"/>
        <v>17810141415.68</v>
      </c>
      <c r="G44" s="206">
        <f t="shared" si="15"/>
        <v>17810141415.68</v>
      </c>
      <c r="H44" s="206">
        <f t="shared" si="15"/>
        <v>17810141415.68</v>
      </c>
      <c r="I44" s="206">
        <f t="shared" si="15"/>
        <v>4027703204.6058335</v>
      </c>
      <c r="J44" s="204">
        <f>+'[1]Ing.Gestion'!P11+'[1]Part.Fed.'!P14+'[1]Convenios'!AT20+'[1]Otros Ing.'!AT13-'[1]Otros Ing.'!AT18-'LDF-05'!H44</f>
        <v>0</v>
      </c>
    </row>
    <row r="45" spans="1:9" ht="12" customHeight="1">
      <c r="A45" s="293"/>
      <c r="B45" s="293"/>
      <c r="C45" s="293"/>
      <c r="D45" s="208"/>
      <c r="E45" s="208"/>
      <c r="F45" s="208"/>
      <c r="G45" s="208"/>
      <c r="H45" s="208"/>
      <c r="I45" s="208"/>
    </row>
    <row r="46" spans="1:9" ht="12" customHeight="1">
      <c r="A46" s="294" t="s">
        <v>635</v>
      </c>
      <c r="B46" s="294"/>
      <c r="C46" s="294"/>
      <c r="D46" s="212"/>
      <c r="E46" s="212"/>
      <c r="F46" s="212"/>
      <c r="G46" s="212"/>
      <c r="H46" s="212"/>
      <c r="I46" s="208"/>
    </row>
    <row r="47" spans="1:9" ht="12" customHeight="1">
      <c r="A47" s="207"/>
      <c r="B47" s="209"/>
      <c r="C47" s="210"/>
      <c r="D47" s="208"/>
      <c r="E47" s="208"/>
      <c r="F47" s="208"/>
      <c r="G47" s="208"/>
      <c r="H47" s="208"/>
      <c r="I47" s="208"/>
    </row>
    <row r="48" spans="1:9" ht="12" customHeight="1">
      <c r="A48" s="294" t="s">
        <v>636</v>
      </c>
      <c r="B48" s="294"/>
      <c r="C48" s="294"/>
      <c r="D48" s="208"/>
      <c r="E48" s="208"/>
      <c r="F48" s="208"/>
      <c r="G48" s="208"/>
      <c r="H48" s="208"/>
      <c r="I48" s="208"/>
    </row>
    <row r="49" spans="1:10" ht="12" customHeight="1">
      <c r="A49" s="207"/>
      <c r="B49" s="292" t="s">
        <v>637</v>
      </c>
      <c r="C49" s="293"/>
      <c r="D49" s="208">
        <f aca="true" t="shared" si="16" ref="D49:I49">SUM(D50:D57)</f>
        <v>30512472000</v>
      </c>
      <c r="E49" s="208">
        <f t="shared" si="16"/>
        <v>-35326738.58000225</v>
      </c>
      <c r="F49" s="208">
        <f t="shared" si="16"/>
        <v>30477145261.42</v>
      </c>
      <c r="G49" s="208">
        <f t="shared" si="16"/>
        <v>30477145261.42</v>
      </c>
      <c r="H49" s="208">
        <f t="shared" si="16"/>
        <v>30477145261.42</v>
      </c>
      <c r="I49" s="208">
        <f t="shared" si="16"/>
        <v>-35326738.58000225</v>
      </c>
      <c r="J49" s="204">
        <f>+G49-'[1]Aportaciones'!AT15</f>
        <v>0</v>
      </c>
    </row>
    <row r="50" spans="1:9" ht="19.5" customHeight="1">
      <c r="A50" s="207"/>
      <c r="B50" s="209"/>
      <c r="C50" s="211" t="s">
        <v>638</v>
      </c>
      <c r="D50" s="208">
        <v>16714996300</v>
      </c>
      <c r="E50" s="208">
        <f aca="true" t="shared" si="17" ref="E50:E57">+G50-D50</f>
        <v>-152913914.26000214</v>
      </c>
      <c r="F50" s="208">
        <f aca="true" t="shared" si="18" ref="F50:F57">+D50+E50</f>
        <v>16562082385.739998</v>
      </c>
      <c r="G50" s="208">
        <v>16562082385.739998</v>
      </c>
      <c r="H50" s="208">
        <f aca="true" t="shared" si="19" ref="H50:H67">+G50</f>
        <v>16562082385.739998</v>
      </c>
      <c r="I50" s="208">
        <f aca="true" t="shared" si="20" ref="I50:I57">+H50-D50</f>
        <v>-152913914.26000214</v>
      </c>
    </row>
    <row r="51" spans="1:9" ht="16.5" customHeight="1">
      <c r="A51" s="207"/>
      <c r="B51" s="209"/>
      <c r="C51" s="210" t="s">
        <v>639</v>
      </c>
      <c r="D51" s="208">
        <v>4070334500</v>
      </c>
      <c r="E51" s="208">
        <f t="shared" si="17"/>
        <v>242451043.35999966</v>
      </c>
      <c r="F51" s="208">
        <f t="shared" si="18"/>
        <v>4312785543.36</v>
      </c>
      <c r="G51" s="208">
        <v>4312785543.36</v>
      </c>
      <c r="H51" s="208">
        <f t="shared" si="19"/>
        <v>4312785543.36</v>
      </c>
      <c r="I51" s="208">
        <f t="shared" si="20"/>
        <v>242451043.35999966</v>
      </c>
    </row>
    <row r="52" spans="1:9" ht="16.5" customHeight="1">
      <c r="A52" s="207"/>
      <c r="B52" s="209"/>
      <c r="C52" s="210" t="s">
        <v>640</v>
      </c>
      <c r="D52" s="208">
        <v>5201775300</v>
      </c>
      <c r="E52" s="208">
        <f t="shared" si="17"/>
        <v>1439335.8000001907</v>
      </c>
      <c r="F52" s="208">
        <f t="shared" si="18"/>
        <v>5203214635.8</v>
      </c>
      <c r="G52" s="208">
        <v>5203214635.8</v>
      </c>
      <c r="H52" s="208">
        <f t="shared" si="19"/>
        <v>5203214635.8</v>
      </c>
      <c r="I52" s="208">
        <f t="shared" si="20"/>
        <v>1439335.8000001907</v>
      </c>
    </row>
    <row r="53" spans="1:9" ht="25.5" customHeight="1">
      <c r="A53" s="207"/>
      <c r="B53" s="209"/>
      <c r="C53" s="211" t="s">
        <v>641</v>
      </c>
      <c r="D53" s="208">
        <v>1819204900</v>
      </c>
      <c r="E53" s="208">
        <f t="shared" si="17"/>
        <v>-5033890.559999943</v>
      </c>
      <c r="F53" s="208">
        <f t="shared" si="18"/>
        <v>1814171009.44</v>
      </c>
      <c r="G53" s="208">
        <v>1814171009.44</v>
      </c>
      <c r="H53" s="208">
        <f t="shared" si="19"/>
        <v>1814171009.44</v>
      </c>
      <c r="I53" s="208">
        <f t="shared" si="20"/>
        <v>-5033890.559999943</v>
      </c>
    </row>
    <row r="54" spans="1:9" ht="16.5" customHeight="1">
      <c r="A54" s="207"/>
      <c r="B54" s="209"/>
      <c r="C54" s="210" t="s">
        <v>642</v>
      </c>
      <c r="D54" s="208">
        <v>981185500</v>
      </c>
      <c r="E54" s="208">
        <f t="shared" si="17"/>
        <v>-85295257.51999998</v>
      </c>
      <c r="F54" s="208">
        <f t="shared" si="18"/>
        <v>895890242.48</v>
      </c>
      <c r="G54" s="208">
        <v>895890242.48</v>
      </c>
      <c r="H54" s="208">
        <f t="shared" si="19"/>
        <v>895890242.48</v>
      </c>
      <c r="I54" s="208">
        <f t="shared" si="20"/>
        <v>-85295257.51999998</v>
      </c>
    </row>
    <row r="55" spans="1:9" ht="20.25" customHeight="1">
      <c r="A55" s="207"/>
      <c r="B55" s="209"/>
      <c r="C55" s="211" t="s">
        <v>643</v>
      </c>
      <c r="D55" s="208">
        <v>212584400.00000003</v>
      </c>
      <c r="E55" s="208">
        <f t="shared" si="17"/>
        <v>4285223.679999977</v>
      </c>
      <c r="F55" s="208">
        <f t="shared" si="18"/>
        <v>216869623.68</v>
      </c>
      <c r="G55" s="208">
        <v>216869623.68</v>
      </c>
      <c r="H55" s="208">
        <f t="shared" si="19"/>
        <v>216869623.68</v>
      </c>
      <c r="I55" s="208">
        <f t="shared" si="20"/>
        <v>4285223.679999977</v>
      </c>
    </row>
    <row r="56" spans="1:9" ht="20.25" customHeight="1">
      <c r="A56" s="207"/>
      <c r="B56" s="209"/>
      <c r="C56" s="211" t="s">
        <v>644</v>
      </c>
      <c r="D56" s="208">
        <v>251196300</v>
      </c>
      <c r="E56" s="208">
        <f t="shared" si="17"/>
        <v>-25473975.349999994</v>
      </c>
      <c r="F56" s="208">
        <f t="shared" si="18"/>
        <v>225722324.65</v>
      </c>
      <c r="G56" s="208">
        <v>225722324.65</v>
      </c>
      <c r="H56" s="208">
        <f t="shared" si="19"/>
        <v>225722324.65</v>
      </c>
      <c r="I56" s="208">
        <f t="shared" si="20"/>
        <v>-25473975.349999994</v>
      </c>
    </row>
    <row r="57" spans="1:9" ht="20.25" customHeight="1">
      <c r="A57" s="207"/>
      <c r="B57" s="209"/>
      <c r="C57" s="211" t="s">
        <v>645</v>
      </c>
      <c r="D57" s="208">
        <v>1261194800</v>
      </c>
      <c r="E57" s="208">
        <f t="shared" si="17"/>
        <v>-14785303.73000002</v>
      </c>
      <c r="F57" s="208">
        <f t="shared" si="18"/>
        <v>1246409496.27</v>
      </c>
      <c r="G57" s="208">
        <v>1246409496.27</v>
      </c>
      <c r="H57" s="208">
        <f t="shared" si="19"/>
        <v>1246409496.27</v>
      </c>
      <c r="I57" s="208">
        <f t="shared" si="20"/>
        <v>-14785303.73000002</v>
      </c>
    </row>
    <row r="58" spans="1:9" ht="12" customHeight="1">
      <c r="A58" s="207"/>
      <c r="B58" s="292" t="s">
        <v>646</v>
      </c>
      <c r="C58" s="293"/>
      <c r="D58" s="208">
        <f aca="true" t="shared" si="21" ref="D58:I58">SUM(D59:D62)</f>
        <v>4951800900</v>
      </c>
      <c r="E58" s="208">
        <f t="shared" si="21"/>
        <v>6336689113.9800005</v>
      </c>
      <c r="F58" s="208">
        <f t="shared" si="21"/>
        <v>11288490013.98</v>
      </c>
      <c r="G58" s="208">
        <f t="shared" si="21"/>
        <v>11288490013.98</v>
      </c>
      <c r="H58" s="208">
        <f t="shared" si="21"/>
        <v>11288490013.98</v>
      </c>
      <c r="I58" s="208">
        <f t="shared" si="21"/>
        <v>6336689113.9800005</v>
      </c>
    </row>
    <row r="59" spans="1:9" ht="12" customHeight="1">
      <c r="A59" s="207"/>
      <c r="B59" s="209"/>
      <c r="C59" s="210" t="s">
        <v>647</v>
      </c>
      <c r="D59" s="208">
        <v>804362600</v>
      </c>
      <c r="E59" s="208">
        <f>+G59-D59</f>
        <v>879952793.1300001</v>
      </c>
      <c r="F59" s="208">
        <f>+D59+E59</f>
        <v>1684315393.13</v>
      </c>
      <c r="G59" s="208">
        <v>1684315393.13</v>
      </c>
      <c r="H59" s="208">
        <f t="shared" si="19"/>
        <v>1684315393.13</v>
      </c>
      <c r="I59" s="208">
        <f>+H59-D59</f>
        <v>879952793.1300001</v>
      </c>
    </row>
    <row r="60" spans="1:9" ht="12" customHeight="1">
      <c r="A60" s="207"/>
      <c r="B60" s="209"/>
      <c r="C60" s="210" t="s">
        <v>648</v>
      </c>
      <c r="D60" s="208">
        <v>2134759700.0000002</v>
      </c>
      <c r="E60" s="208">
        <f>+G60-D60</f>
        <v>2838110462.38</v>
      </c>
      <c r="F60" s="208">
        <f>+D60+E60</f>
        <v>4972870162.38</v>
      </c>
      <c r="G60" s="208">
        <v>4972870162.38</v>
      </c>
      <c r="H60" s="208">
        <f t="shared" si="19"/>
        <v>4972870162.38</v>
      </c>
      <c r="I60" s="208">
        <f>+H60-D60</f>
        <v>2838110462.38</v>
      </c>
    </row>
    <row r="61" spans="1:9" ht="12" customHeight="1">
      <c r="A61" s="207"/>
      <c r="B61" s="209"/>
      <c r="C61" s="210" t="s">
        <v>649</v>
      </c>
      <c r="D61" s="208">
        <v>0</v>
      </c>
      <c r="E61" s="208">
        <f>+G61-D61</f>
        <v>0</v>
      </c>
      <c r="F61" s="208">
        <f>+D61+E61</f>
        <v>0</v>
      </c>
      <c r="G61" s="208">
        <v>0</v>
      </c>
      <c r="H61" s="208">
        <f t="shared" si="19"/>
        <v>0</v>
      </c>
      <c r="I61" s="208">
        <f>+H61-D61</f>
        <v>0</v>
      </c>
    </row>
    <row r="62" spans="1:9" ht="12" customHeight="1">
      <c r="A62" s="207"/>
      <c r="B62" s="209"/>
      <c r="C62" s="210" t="s">
        <v>650</v>
      </c>
      <c r="D62" s="208">
        <v>2012678599.9999998</v>
      </c>
      <c r="E62" s="208">
        <f>+G62-D62</f>
        <v>2618625858.4700003</v>
      </c>
      <c r="F62" s="208">
        <f>+D62+E62</f>
        <v>4631304458.47</v>
      </c>
      <c r="G62" s="208">
        <v>4631304458.47</v>
      </c>
      <c r="H62" s="208">
        <f t="shared" si="19"/>
        <v>4631304458.47</v>
      </c>
      <c r="I62" s="208">
        <f>+H62-D62</f>
        <v>2618625858.4700003</v>
      </c>
    </row>
    <row r="63" spans="1:9" ht="12" customHeight="1">
      <c r="A63" s="207"/>
      <c r="B63" s="292" t="s">
        <v>651</v>
      </c>
      <c r="C63" s="293"/>
      <c r="D63" s="208">
        <f aca="true" t="shared" si="22" ref="D63:I63">SUM(D64:D65)</f>
        <v>0</v>
      </c>
      <c r="E63" s="208">
        <f t="shared" si="22"/>
        <v>0</v>
      </c>
      <c r="F63" s="208">
        <f t="shared" si="22"/>
        <v>0</v>
      </c>
      <c r="G63" s="208">
        <f t="shared" si="22"/>
        <v>0</v>
      </c>
      <c r="H63" s="208">
        <f t="shared" si="22"/>
        <v>0</v>
      </c>
      <c r="I63" s="208">
        <f t="shared" si="22"/>
        <v>0</v>
      </c>
    </row>
    <row r="64" spans="1:9" ht="18.75" customHeight="1">
      <c r="A64" s="207"/>
      <c r="B64" s="209"/>
      <c r="C64" s="211" t="s">
        <v>652</v>
      </c>
      <c r="D64" s="208">
        <v>0</v>
      </c>
      <c r="E64" s="208">
        <f>+G64-D64</f>
        <v>0</v>
      </c>
      <c r="F64" s="208">
        <f>+D64+E64</f>
        <v>0</v>
      </c>
      <c r="G64" s="208">
        <v>0</v>
      </c>
      <c r="H64" s="208">
        <f t="shared" si="19"/>
        <v>0</v>
      </c>
      <c r="I64" s="208">
        <f>+H64-D64</f>
        <v>0</v>
      </c>
    </row>
    <row r="65" spans="1:9" ht="12" customHeight="1">
      <c r="A65" s="207"/>
      <c r="B65" s="209"/>
      <c r="C65" s="210" t="s">
        <v>653</v>
      </c>
      <c r="D65" s="208">
        <v>0</v>
      </c>
      <c r="E65" s="208">
        <f>+G65-D65</f>
        <v>0</v>
      </c>
      <c r="F65" s="208">
        <f>+D65+E65</f>
        <v>0</v>
      </c>
      <c r="G65" s="208">
        <v>0</v>
      </c>
      <c r="H65" s="208">
        <f t="shared" si="19"/>
        <v>0</v>
      </c>
      <c r="I65" s="208">
        <f>+H65-D65</f>
        <v>0</v>
      </c>
    </row>
    <row r="66" spans="1:9" ht="18" customHeight="1">
      <c r="A66" s="207"/>
      <c r="B66" s="296" t="s">
        <v>654</v>
      </c>
      <c r="C66" s="297"/>
      <c r="D66" s="208">
        <v>0</v>
      </c>
      <c r="E66" s="208">
        <f>+G66-D66</f>
        <v>0</v>
      </c>
      <c r="F66" s="208">
        <f>+D66+E66</f>
        <v>0</v>
      </c>
      <c r="G66" s="208">
        <v>0</v>
      </c>
      <c r="H66" s="208">
        <f t="shared" si="19"/>
        <v>0</v>
      </c>
      <c r="I66" s="208">
        <f>+H66-D66</f>
        <v>0</v>
      </c>
    </row>
    <row r="67" spans="1:9" ht="12" customHeight="1">
      <c r="A67" s="207"/>
      <c r="B67" s="292" t="s">
        <v>655</v>
      </c>
      <c r="C67" s="293"/>
      <c r="D67" s="208">
        <v>0</v>
      </c>
      <c r="E67" s="208">
        <f>+G67-D67</f>
        <v>0</v>
      </c>
      <c r="F67" s="208">
        <f>+D67+E67</f>
        <v>0</v>
      </c>
      <c r="G67" s="208">
        <v>0</v>
      </c>
      <c r="H67" s="208">
        <f t="shared" si="19"/>
        <v>0</v>
      </c>
      <c r="I67" s="208">
        <f>+H67-D67</f>
        <v>0</v>
      </c>
    </row>
    <row r="68" spans="1:9" ht="12" customHeight="1">
      <c r="A68" s="207"/>
      <c r="B68" s="292"/>
      <c r="C68" s="293"/>
      <c r="D68" s="208"/>
      <c r="E68" s="208"/>
      <c r="F68" s="208"/>
      <c r="G68" s="208"/>
      <c r="H68" s="208"/>
      <c r="I68" s="208"/>
    </row>
    <row r="69" spans="1:9" ht="15" customHeight="1">
      <c r="A69" s="298" t="s">
        <v>656</v>
      </c>
      <c r="B69" s="299"/>
      <c r="C69" s="287"/>
      <c r="D69" s="206">
        <f aca="true" t="shared" si="23" ref="D69:I69">+D49+D58+D63+D66+D67</f>
        <v>35464272900</v>
      </c>
      <c r="E69" s="206">
        <f t="shared" si="23"/>
        <v>6301362375.399999</v>
      </c>
      <c r="F69" s="206">
        <f t="shared" si="23"/>
        <v>41765635275.399994</v>
      </c>
      <c r="G69" s="206">
        <f t="shared" si="23"/>
        <v>41765635275.399994</v>
      </c>
      <c r="H69" s="206">
        <f t="shared" si="23"/>
        <v>41765635275.399994</v>
      </c>
      <c r="I69" s="206">
        <f t="shared" si="23"/>
        <v>6301362375.399999</v>
      </c>
    </row>
    <row r="70" spans="1:9" ht="12" customHeight="1">
      <c r="A70" s="207"/>
      <c r="B70" s="292"/>
      <c r="C70" s="293"/>
      <c r="D70" s="208"/>
      <c r="E70" s="208"/>
      <c r="F70" s="208"/>
      <c r="G70" s="208"/>
      <c r="H70" s="208"/>
      <c r="I70" s="208"/>
    </row>
    <row r="71" spans="1:9" ht="12" customHeight="1">
      <c r="A71" s="294" t="s">
        <v>657</v>
      </c>
      <c r="B71" s="294"/>
      <c r="C71" s="294"/>
      <c r="D71" s="206">
        <f aca="true" t="shared" si="24" ref="D71:I71">+D72</f>
        <v>0</v>
      </c>
      <c r="E71" s="206">
        <f t="shared" si="24"/>
        <v>2243400000</v>
      </c>
      <c r="F71" s="206">
        <f t="shared" si="24"/>
        <v>2243400000</v>
      </c>
      <c r="G71" s="206">
        <f t="shared" si="24"/>
        <v>2243400000</v>
      </c>
      <c r="H71" s="206">
        <f t="shared" si="24"/>
        <v>2243400000</v>
      </c>
      <c r="I71" s="206">
        <f t="shared" si="24"/>
        <v>2243400000</v>
      </c>
    </row>
    <row r="72" spans="1:9" ht="12" customHeight="1">
      <c r="A72" s="207"/>
      <c r="B72" s="292" t="s">
        <v>658</v>
      </c>
      <c r="C72" s="293"/>
      <c r="D72" s="208">
        <v>0</v>
      </c>
      <c r="E72" s="208">
        <f>+G72-D72</f>
        <v>2243400000</v>
      </c>
      <c r="F72" s="208">
        <f>+D72+E72</f>
        <v>2243400000</v>
      </c>
      <c r="G72" s="208">
        <v>2243400000</v>
      </c>
      <c r="H72" s="208">
        <f>+G72</f>
        <v>2243400000</v>
      </c>
      <c r="I72" s="208">
        <f>+H72-D72</f>
        <v>2243400000</v>
      </c>
    </row>
    <row r="73" spans="1:9" ht="12" customHeight="1">
      <c r="A73" s="207"/>
      <c r="B73" s="292"/>
      <c r="C73" s="293"/>
      <c r="D73" s="208"/>
      <c r="E73" s="208"/>
      <c r="F73" s="208"/>
      <c r="G73" s="208"/>
      <c r="H73" s="208"/>
      <c r="I73" s="208"/>
    </row>
    <row r="74" spans="1:11" ht="12" customHeight="1">
      <c r="A74" s="294" t="s">
        <v>659</v>
      </c>
      <c r="B74" s="294"/>
      <c r="C74" s="294"/>
      <c r="D74" s="206">
        <f aca="true" t="shared" si="25" ref="D74:I74">+D44+D69+D71</f>
        <v>49246711111.074165</v>
      </c>
      <c r="E74" s="206">
        <f t="shared" si="25"/>
        <v>12572465580.005833</v>
      </c>
      <c r="F74" s="206">
        <f t="shared" si="25"/>
        <v>61819176691.079994</v>
      </c>
      <c r="G74" s="206">
        <f t="shared" si="25"/>
        <v>61819176691.079994</v>
      </c>
      <c r="H74" s="206">
        <f t="shared" si="25"/>
        <v>61819176691.079994</v>
      </c>
      <c r="I74" s="206">
        <f t="shared" si="25"/>
        <v>12572465580.005833</v>
      </c>
      <c r="J74" s="204">
        <f>+D74-'[1]Ley de Ingresos 2016'!C12*1000</f>
        <v>0</v>
      </c>
      <c r="K74" s="204">
        <f>+H74-'[1]Acum.Semestral'!E90</f>
        <v>0</v>
      </c>
    </row>
    <row r="75" spans="1:9" ht="12" customHeight="1">
      <c r="A75" s="207"/>
      <c r="B75" s="292"/>
      <c r="C75" s="293"/>
      <c r="D75" s="208"/>
      <c r="E75" s="208"/>
      <c r="F75" s="208"/>
      <c r="G75" s="208"/>
      <c r="H75" s="208"/>
      <c r="I75" s="208"/>
    </row>
    <row r="76" spans="1:9" ht="12" customHeight="1">
      <c r="A76" s="207"/>
      <c r="B76" s="295" t="s">
        <v>660</v>
      </c>
      <c r="C76" s="294"/>
      <c r="D76" s="208"/>
      <c r="E76" s="208"/>
      <c r="F76" s="208"/>
      <c r="G76" s="208"/>
      <c r="H76" s="208"/>
      <c r="I76" s="208"/>
    </row>
    <row r="77" spans="1:9" ht="15" customHeight="1">
      <c r="A77" s="207"/>
      <c r="B77" s="296" t="s">
        <v>661</v>
      </c>
      <c r="C77" s="297"/>
      <c r="D77" s="208"/>
      <c r="E77" s="208"/>
      <c r="F77" s="208"/>
      <c r="G77" s="208"/>
      <c r="H77" s="208"/>
      <c r="I77" s="208"/>
    </row>
    <row r="78" spans="1:9" ht="15.75" customHeight="1">
      <c r="A78" s="207"/>
      <c r="B78" s="296" t="s">
        <v>662</v>
      </c>
      <c r="C78" s="297"/>
      <c r="D78" s="208"/>
      <c r="E78" s="208"/>
      <c r="F78" s="208"/>
      <c r="G78" s="208"/>
      <c r="H78" s="208"/>
      <c r="I78" s="208"/>
    </row>
    <row r="79" spans="1:9" ht="12" customHeight="1">
      <c r="A79" s="207"/>
      <c r="B79" s="287" t="s">
        <v>663</v>
      </c>
      <c r="C79" s="288"/>
      <c r="D79" s="208"/>
      <c r="E79" s="208"/>
      <c r="F79" s="208"/>
      <c r="G79" s="208"/>
      <c r="H79" s="208"/>
      <c r="I79" s="208"/>
    </row>
    <row r="80" spans="1:9" ht="12" customHeight="1" thickBot="1">
      <c r="A80" s="213"/>
      <c r="B80" s="289"/>
      <c r="C80" s="290"/>
      <c r="D80" s="214"/>
      <c r="E80" s="214"/>
      <c r="F80" s="214"/>
      <c r="G80" s="214"/>
      <c r="H80" s="214"/>
      <c r="I80" s="214"/>
    </row>
    <row r="81" spans="1:10" ht="15">
      <c r="A81"/>
      <c r="B81"/>
      <c r="C81"/>
      <c r="D81"/>
      <c r="E81"/>
      <c r="F81"/>
      <c r="G81"/>
      <c r="H81"/>
      <c r="I81"/>
      <c r="J81"/>
    </row>
    <row r="82" spans="2:10" s="215" customFormat="1" ht="12" customHeight="1" hidden="1">
      <c r="B82" s="216" t="s">
        <v>169</v>
      </c>
      <c r="C82" s="217"/>
      <c r="D82" s="217"/>
      <c r="E82" s="217"/>
      <c r="F82" s="217"/>
      <c r="G82" s="217"/>
      <c r="H82" s="217"/>
      <c r="I82" s="217"/>
      <c r="J82" s="218"/>
    </row>
    <row r="83" spans="2:10" s="215" customFormat="1" ht="40.15" customHeight="1" hidden="1">
      <c r="B83" s="291" t="s">
        <v>664</v>
      </c>
      <c r="C83" s="291"/>
      <c r="D83" s="291"/>
      <c r="E83" s="291"/>
      <c r="F83" s="291"/>
      <c r="G83" s="291"/>
      <c r="H83" s="291"/>
      <c r="I83" s="291"/>
      <c r="J83" s="218"/>
    </row>
    <row r="84" spans="2:10" s="215" customFormat="1" ht="20.45" customHeight="1" hidden="1">
      <c r="B84" s="291" t="s">
        <v>665</v>
      </c>
      <c r="C84" s="291"/>
      <c r="D84" s="291"/>
      <c r="E84" s="291"/>
      <c r="F84" s="291"/>
      <c r="G84" s="291"/>
      <c r="H84" s="291"/>
      <c r="I84" s="291"/>
      <c r="J84" s="218"/>
    </row>
    <row r="85" spans="2:10" s="215" customFormat="1" ht="16.5" customHeight="1" hidden="1">
      <c r="B85" s="291" t="s">
        <v>666</v>
      </c>
      <c r="C85" s="291"/>
      <c r="D85" s="291"/>
      <c r="E85" s="291"/>
      <c r="F85" s="291"/>
      <c r="G85" s="291"/>
      <c r="H85" s="291"/>
      <c r="I85" s="291"/>
      <c r="J85" s="218"/>
    </row>
    <row r="86" spans="2:10" s="215" customFormat="1" ht="12" customHeight="1" hidden="1">
      <c r="B86" s="291" t="s">
        <v>667</v>
      </c>
      <c r="C86" s="291"/>
      <c r="D86" s="291"/>
      <c r="E86" s="291"/>
      <c r="F86" s="291"/>
      <c r="G86" s="291"/>
      <c r="H86" s="291"/>
      <c r="I86" s="291"/>
      <c r="J86" s="218"/>
    </row>
    <row r="87" spans="2:10" s="215" customFormat="1" ht="15" customHeight="1" hidden="1">
      <c r="B87" s="282" t="s">
        <v>668</v>
      </c>
      <c r="C87" s="282"/>
      <c r="D87" s="282"/>
      <c r="E87" s="282"/>
      <c r="F87" s="282"/>
      <c r="G87" s="282"/>
      <c r="H87" s="282"/>
      <c r="I87" s="282"/>
      <c r="J87" s="218"/>
    </row>
    <row r="88" ht="15" hidden="1"/>
    <row r="89" spans="1:10" ht="15" hidden="1">
      <c r="A89"/>
      <c r="B89"/>
      <c r="C89"/>
      <c r="D89"/>
      <c r="E89"/>
      <c r="F89"/>
      <c r="G89"/>
      <c r="H89"/>
      <c r="I89"/>
      <c r="J89"/>
    </row>
    <row r="90" spans="1:10" ht="15" hidden="1">
      <c r="A90" s="283"/>
      <c r="B90" s="284"/>
      <c r="C90" s="284"/>
      <c r="E90" s="284" t="s">
        <v>669</v>
      </c>
      <c r="F90" s="284"/>
      <c r="G90" s="285" t="s">
        <v>670</v>
      </c>
      <c r="H90" s="285"/>
      <c r="I90" s="285"/>
      <c r="J90" s="219"/>
    </row>
    <row r="91" spans="1:10" ht="15" hidden="1">
      <c r="A91" s="286" t="s">
        <v>671</v>
      </c>
      <c r="B91" s="286"/>
      <c r="C91" s="286"/>
      <c r="E91" s="286" t="s">
        <v>672</v>
      </c>
      <c r="F91" s="286"/>
      <c r="G91" s="286" t="s">
        <v>673</v>
      </c>
      <c r="H91" s="286"/>
      <c r="I91" s="286"/>
      <c r="J91" s="220"/>
    </row>
    <row r="92" spans="1:10" ht="13.5" hidden="1">
      <c r="A92" s="221"/>
      <c r="B92" s="222"/>
      <c r="E92" s="222"/>
      <c r="F92" s="222"/>
      <c r="G92" s="222"/>
      <c r="H92" s="223"/>
      <c r="J92" s="161"/>
    </row>
    <row r="93" spans="1:10" ht="13.5" hidden="1">
      <c r="A93" s="221"/>
      <c r="B93" s="222"/>
      <c r="E93" s="222"/>
      <c r="F93" s="222"/>
      <c r="G93" s="222"/>
      <c r="H93" s="223"/>
      <c r="J93" s="161"/>
    </row>
    <row r="94" spans="1:10" ht="13.5" hidden="1">
      <c r="A94" s="279" t="s">
        <v>674</v>
      </c>
      <c r="B94" s="279"/>
      <c r="C94" s="279"/>
      <c r="E94" s="279" t="s">
        <v>675</v>
      </c>
      <c r="F94" s="279"/>
      <c r="G94" s="279" t="s">
        <v>676</v>
      </c>
      <c r="H94" s="279"/>
      <c r="I94" s="279"/>
      <c r="J94" s="224"/>
    </row>
    <row r="95" spans="1:10" ht="13.5" hidden="1">
      <c r="A95" s="280" t="s">
        <v>677</v>
      </c>
      <c r="B95" s="280"/>
      <c r="C95" s="280"/>
      <c r="E95" s="281" t="s">
        <v>678</v>
      </c>
      <c r="F95" s="281"/>
      <c r="G95" s="281" t="s">
        <v>679</v>
      </c>
      <c r="H95" s="281"/>
      <c r="I95" s="281"/>
      <c r="J95" s="225"/>
    </row>
  </sheetData>
  <mergeCells count="65">
    <mergeCell ref="B13:C13"/>
    <mergeCell ref="A3:I3"/>
    <mergeCell ref="A4:I4"/>
    <mergeCell ref="A5:I5"/>
    <mergeCell ref="A6:I6"/>
    <mergeCell ref="A7:C9"/>
    <mergeCell ref="D7:H7"/>
    <mergeCell ref="I7:I9"/>
    <mergeCell ref="D8:D9"/>
    <mergeCell ref="E8:E9"/>
    <mergeCell ref="F8:F9"/>
    <mergeCell ref="G8:G9"/>
    <mergeCell ref="H8:H9"/>
    <mergeCell ref="A10:C10"/>
    <mergeCell ref="A11:C11"/>
    <mergeCell ref="B12:C12"/>
    <mergeCell ref="A45:C45"/>
    <mergeCell ref="B14:C14"/>
    <mergeCell ref="B15:C15"/>
    <mergeCell ref="B16:C16"/>
    <mergeCell ref="B17:C17"/>
    <mergeCell ref="B18:C18"/>
    <mergeCell ref="B19:C19"/>
    <mergeCell ref="B31:C31"/>
    <mergeCell ref="B37:C37"/>
    <mergeCell ref="B38:C38"/>
    <mergeCell ref="B40:C40"/>
    <mergeCell ref="A44:C44"/>
    <mergeCell ref="B72:C72"/>
    <mergeCell ref="A46:C46"/>
    <mergeCell ref="A48:C48"/>
    <mergeCell ref="B49:C49"/>
    <mergeCell ref="B58:C58"/>
    <mergeCell ref="B63:C63"/>
    <mergeCell ref="B66:C66"/>
    <mergeCell ref="B67:C67"/>
    <mergeCell ref="B68:C68"/>
    <mergeCell ref="A69:C69"/>
    <mergeCell ref="B70:C70"/>
    <mergeCell ref="A71:C71"/>
    <mergeCell ref="B86:I86"/>
    <mergeCell ref="B73:C73"/>
    <mergeCell ref="A74:C74"/>
    <mergeCell ref="B75:C75"/>
    <mergeCell ref="B76:C76"/>
    <mergeCell ref="B77:C77"/>
    <mergeCell ref="B78:C78"/>
    <mergeCell ref="B79:C79"/>
    <mergeCell ref="B80:C80"/>
    <mergeCell ref="B83:I83"/>
    <mergeCell ref="B84:I84"/>
    <mergeCell ref="B85:I85"/>
    <mergeCell ref="B87:I87"/>
    <mergeCell ref="A90:C90"/>
    <mergeCell ref="E90:F90"/>
    <mergeCell ref="G90:I90"/>
    <mergeCell ref="A91:C91"/>
    <mergeCell ref="E91:F91"/>
    <mergeCell ref="G91:I91"/>
    <mergeCell ref="A94:C94"/>
    <mergeCell ref="E94:F94"/>
    <mergeCell ref="G94:I94"/>
    <mergeCell ref="A95:C95"/>
    <mergeCell ref="E95:F95"/>
    <mergeCell ref="G95:I95"/>
  </mergeCells>
  <printOptions horizontalCentered="1"/>
  <pageMargins left="0" right="0" top="0.3937007874015748" bottom="0.3937007874015748" header="0.31496062992125984" footer="0.31496062992125984"/>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zoomScale="150" zoomScaleNormal="150" workbookViewId="0" topLeftCell="A1">
      <selection activeCell="A1" sqref="A1:G1"/>
    </sheetView>
  </sheetViews>
  <sheetFormatPr defaultColWidth="11.421875" defaultRowHeight="15"/>
  <cols>
    <col min="1" max="1" width="43.7109375" style="73" customWidth="1"/>
    <col min="2" max="7" width="12.00390625" style="73" customWidth="1"/>
    <col min="8" max="16384" width="11.421875" style="73" customWidth="1"/>
  </cols>
  <sheetData>
    <row r="1" spans="1:7" s="72" customFormat="1" ht="13.5" customHeight="1">
      <c r="A1" s="330" t="s">
        <v>266</v>
      </c>
      <c r="B1" s="330"/>
      <c r="C1" s="330"/>
      <c r="D1" s="330"/>
      <c r="E1" s="330"/>
      <c r="F1" s="330"/>
      <c r="G1" s="330"/>
    </row>
    <row r="2" spans="1:8" s="72" customFormat="1" ht="16.5">
      <c r="A2" s="265" t="s">
        <v>224</v>
      </c>
      <c r="B2" s="265"/>
      <c r="C2" s="265"/>
      <c r="D2" s="265"/>
      <c r="E2" s="265"/>
      <c r="F2" s="265"/>
      <c r="G2" s="265"/>
      <c r="H2" s="71"/>
    </row>
    <row r="3" spans="1:8" s="72" customFormat="1" ht="16.5">
      <c r="A3" s="265" t="s">
        <v>683</v>
      </c>
      <c r="B3" s="265"/>
      <c r="C3" s="265"/>
      <c r="D3" s="265"/>
      <c r="E3" s="265"/>
      <c r="F3" s="265"/>
      <c r="G3" s="265"/>
      <c r="H3" s="71"/>
    </row>
    <row r="4" spans="1:8" s="72" customFormat="1" ht="5.1" customHeight="1">
      <c r="A4" s="75"/>
      <c r="B4" s="75"/>
      <c r="C4" s="75"/>
      <c r="D4" s="75"/>
      <c r="E4" s="74"/>
      <c r="F4" s="74"/>
      <c r="G4" s="74"/>
      <c r="H4" s="71"/>
    </row>
    <row r="5" spans="1:7" ht="12" customHeight="1">
      <c r="A5" s="331" t="s">
        <v>267</v>
      </c>
      <c r="B5" s="332"/>
      <c r="C5" s="332"/>
      <c r="D5" s="332"/>
      <c r="E5" s="332"/>
      <c r="F5" s="332"/>
      <c r="G5" s="333"/>
    </row>
    <row r="6" spans="1:7" ht="12" customHeight="1">
      <c r="A6" s="327" t="s">
        <v>268</v>
      </c>
      <c r="B6" s="328"/>
      <c r="C6" s="328"/>
      <c r="D6" s="328"/>
      <c r="E6" s="328"/>
      <c r="F6" s="328"/>
      <c r="G6" s="329"/>
    </row>
    <row r="7" spans="1:7" ht="12" customHeight="1">
      <c r="A7" s="327" t="s">
        <v>687</v>
      </c>
      <c r="B7" s="328"/>
      <c r="C7" s="328"/>
      <c r="D7" s="328"/>
      <c r="E7" s="328"/>
      <c r="F7" s="328"/>
      <c r="G7" s="329"/>
    </row>
    <row r="8" spans="1:7" ht="12" customHeight="1">
      <c r="A8" s="335" t="s">
        <v>3</v>
      </c>
      <c r="B8" s="336"/>
      <c r="C8" s="336"/>
      <c r="D8" s="336"/>
      <c r="E8" s="336"/>
      <c r="F8" s="336"/>
      <c r="G8" s="337"/>
    </row>
    <row r="9" spans="1:7" ht="18" customHeight="1">
      <c r="A9" s="338" t="s">
        <v>226</v>
      </c>
      <c r="B9" s="340" t="s">
        <v>269</v>
      </c>
      <c r="C9" s="341"/>
      <c r="D9" s="341"/>
      <c r="E9" s="341"/>
      <c r="F9" s="342"/>
      <c r="G9" s="343" t="s">
        <v>270</v>
      </c>
    </row>
    <row r="10" spans="1:7" ht="26.25" customHeight="1">
      <c r="A10" s="339"/>
      <c r="B10" s="84" t="s">
        <v>271</v>
      </c>
      <c r="C10" s="84" t="s">
        <v>272</v>
      </c>
      <c r="D10" s="85" t="s">
        <v>273</v>
      </c>
      <c r="E10" s="85" t="s">
        <v>227</v>
      </c>
      <c r="F10" s="85" t="s">
        <v>274</v>
      </c>
      <c r="G10" s="344"/>
    </row>
    <row r="11" spans="1:7" ht="12" customHeight="1">
      <c r="A11" s="86" t="s">
        <v>275</v>
      </c>
      <c r="B11" s="87">
        <v>13782438199.449999</v>
      </c>
      <c r="C11" s="88">
        <v>4227992303.709999</v>
      </c>
      <c r="D11" s="87">
        <v>18010430503.160004</v>
      </c>
      <c r="E11" s="88">
        <v>17754660282.530006</v>
      </c>
      <c r="F11" s="87">
        <v>17368684896.15</v>
      </c>
      <c r="G11" s="89">
        <v>255770220.62999997</v>
      </c>
    </row>
    <row r="12" spans="1:7" s="94" customFormat="1" ht="12" customHeight="1">
      <c r="A12" s="90" t="s">
        <v>276</v>
      </c>
      <c r="B12" s="91">
        <v>3661687703.04</v>
      </c>
      <c r="C12" s="92">
        <v>1759287273.3999999</v>
      </c>
      <c r="D12" s="91">
        <v>5420974976.440001</v>
      </c>
      <c r="E12" s="92">
        <v>5420974976.440001</v>
      </c>
      <c r="F12" s="91">
        <v>5277652884.160001</v>
      </c>
      <c r="G12" s="93">
        <v>0</v>
      </c>
    </row>
    <row r="13" spans="1:7" ht="12" customHeight="1">
      <c r="A13" s="95" t="s">
        <v>277</v>
      </c>
      <c r="B13" s="96">
        <v>2115233027.4699998</v>
      </c>
      <c r="C13" s="97">
        <v>-28880604.32999997</v>
      </c>
      <c r="D13" s="96">
        <v>2086352423.1400003</v>
      </c>
      <c r="E13" s="97">
        <v>2086352423.1400003</v>
      </c>
      <c r="F13" s="96">
        <v>2086352423.1400003</v>
      </c>
      <c r="G13" s="98">
        <v>0</v>
      </c>
    </row>
    <row r="14" spans="1:7" ht="12" customHeight="1">
      <c r="A14" s="95" t="s">
        <v>278</v>
      </c>
      <c r="B14" s="96">
        <v>0</v>
      </c>
      <c r="C14" s="97">
        <v>1728457.97</v>
      </c>
      <c r="D14" s="96">
        <v>1728457.97</v>
      </c>
      <c r="E14" s="97">
        <v>1728457.97</v>
      </c>
      <c r="F14" s="96">
        <v>1728457.97</v>
      </c>
      <c r="G14" s="98">
        <v>0</v>
      </c>
    </row>
    <row r="15" spans="1:7" ht="12" customHeight="1">
      <c r="A15" s="95" t="s">
        <v>279</v>
      </c>
      <c r="B15" s="96">
        <v>1105528805.14</v>
      </c>
      <c r="C15" s="97">
        <v>915084642.7199999</v>
      </c>
      <c r="D15" s="96">
        <v>2020613447.86</v>
      </c>
      <c r="E15" s="97">
        <v>2020613447.86</v>
      </c>
      <c r="F15" s="96">
        <v>2020613447.86</v>
      </c>
      <c r="G15" s="98">
        <v>0</v>
      </c>
    </row>
    <row r="16" spans="1:7" ht="12" customHeight="1">
      <c r="A16" s="95" t="s">
        <v>280</v>
      </c>
      <c r="B16" s="96">
        <v>5133531.34</v>
      </c>
      <c r="C16" s="97">
        <v>666479374.29</v>
      </c>
      <c r="D16" s="96">
        <v>671612905.63</v>
      </c>
      <c r="E16" s="97">
        <v>671612905.63</v>
      </c>
      <c r="F16" s="96">
        <v>549991823.21</v>
      </c>
      <c r="G16" s="98">
        <v>0</v>
      </c>
    </row>
    <row r="17" spans="1:7" ht="12" customHeight="1">
      <c r="A17" s="95" t="s">
        <v>281</v>
      </c>
      <c r="B17" s="96">
        <v>378710684.72</v>
      </c>
      <c r="C17" s="97">
        <v>206786582.35</v>
      </c>
      <c r="D17" s="96">
        <v>585497267.0700002</v>
      </c>
      <c r="E17" s="97">
        <v>585497267.0700002</v>
      </c>
      <c r="F17" s="96">
        <v>563796257.21</v>
      </c>
      <c r="G17" s="98">
        <v>0</v>
      </c>
    </row>
    <row r="18" spans="1:7" ht="12" customHeight="1">
      <c r="A18" s="95" t="s">
        <v>282</v>
      </c>
      <c r="B18" s="96">
        <v>0</v>
      </c>
      <c r="C18" s="97">
        <v>0</v>
      </c>
      <c r="D18" s="96">
        <v>0</v>
      </c>
      <c r="E18" s="97">
        <v>0</v>
      </c>
      <c r="F18" s="96">
        <v>0</v>
      </c>
      <c r="G18" s="98">
        <v>0</v>
      </c>
    </row>
    <row r="19" spans="1:7" ht="12" customHeight="1">
      <c r="A19" s="95" t="s">
        <v>283</v>
      </c>
      <c r="B19" s="96">
        <v>57081654.370000005</v>
      </c>
      <c r="C19" s="97">
        <v>-1911179.5999999992</v>
      </c>
      <c r="D19" s="96">
        <v>55170474.77000001</v>
      </c>
      <c r="E19" s="97">
        <v>55170474.77000001</v>
      </c>
      <c r="F19" s="96">
        <v>55170474.77000001</v>
      </c>
      <c r="G19" s="98">
        <v>0</v>
      </c>
    </row>
    <row r="20" spans="1:7" s="94" customFormat="1" ht="12" customHeight="1">
      <c r="A20" s="90" t="s">
        <v>284</v>
      </c>
      <c r="B20" s="91">
        <v>158058775.52</v>
      </c>
      <c r="C20" s="92">
        <v>282285925.83000004</v>
      </c>
      <c r="D20" s="91">
        <v>440344701.3500001</v>
      </c>
      <c r="E20" s="92">
        <v>438219550.95000005</v>
      </c>
      <c r="F20" s="91">
        <v>396313943.01000005</v>
      </c>
      <c r="G20" s="93">
        <v>2125150.399999999</v>
      </c>
    </row>
    <row r="21" spans="1:7" ht="12" customHeight="1">
      <c r="A21" s="95" t="s">
        <v>285</v>
      </c>
      <c r="B21" s="96">
        <v>42234601.25</v>
      </c>
      <c r="C21" s="97">
        <v>93379548.96</v>
      </c>
      <c r="D21" s="96">
        <v>135614150.20999998</v>
      </c>
      <c r="E21" s="97">
        <v>134138665.78999996</v>
      </c>
      <c r="F21" s="96">
        <v>102887027.49</v>
      </c>
      <c r="G21" s="98">
        <v>1475484.4200000002</v>
      </c>
    </row>
    <row r="22" spans="1:7" ht="12" customHeight="1">
      <c r="A22" s="95" t="s">
        <v>286</v>
      </c>
      <c r="B22" s="96">
        <v>61457371.86</v>
      </c>
      <c r="C22" s="97">
        <v>-11696611.189999998</v>
      </c>
      <c r="D22" s="96">
        <v>49760760.67000002</v>
      </c>
      <c r="E22" s="97">
        <v>49745801.85000002</v>
      </c>
      <c r="F22" s="96">
        <v>47987704.59000002</v>
      </c>
      <c r="G22" s="98">
        <v>14958.819999999978</v>
      </c>
    </row>
    <row r="23" spans="1:7" ht="12" customHeight="1">
      <c r="A23" s="95" t="s">
        <v>287</v>
      </c>
      <c r="B23" s="96">
        <v>0</v>
      </c>
      <c r="C23" s="97">
        <v>5524</v>
      </c>
      <c r="D23" s="96">
        <v>5524</v>
      </c>
      <c r="E23" s="97">
        <v>5524</v>
      </c>
      <c r="F23" s="96">
        <v>5524</v>
      </c>
      <c r="G23" s="98">
        <v>0</v>
      </c>
    </row>
    <row r="24" spans="1:7" ht="12" customHeight="1">
      <c r="A24" s="95" t="s">
        <v>288</v>
      </c>
      <c r="B24" s="96">
        <v>1218532.4</v>
      </c>
      <c r="C24" s="97">
        <v>14780292.659999998</v>
      </c>
      <c r="D24" s="96">
        <v>15998825.059999999</v>
      </c>
      <c r="E24" s="97">
        <v>15724159.83</v>
      </c>
      <c r="F24" s="96">
        <v>11470175.459999999</v>
      </c>
      <c r="G24" s="98">
        <v>274665.23000000004</v>
      </c>
    </row>
    <row r="25" spans="1:7" ht="12" customHeight="1">
      <c r="A25" s="95" t="s">
        <v>289</v>
      </c>
      <c r="B25" s="96">
        <v>882373.02</v>
      </c>
      <c r="C25" s="97">
        <v>347017.0999999999</v>
      </c>
      <c r="D25" s="96">
        <v>1229390.1199999999</v>
      </c>
      <c r="E25" s="97">
        <v>1229130.1199999999</v>
      </c>
      <c r="F25" s="96">
        <v>1229130.1199999999</v>
      </c>
      <c r="G25" s="98">
        <v>260</v>
      </c>
    </row>
    <row r="26" spans="1:7" ht="12" customHeight="1">
      <c r="A26" s="95" t="s">
        <v>290</v>
      </c>
      <c r="B26" s="96">
        <v>41031139.28</v>
      </c>
      <c r="C26" s="97">
        <v>93151210.48</v>
      </c>
      <c r="D26" s="96">
        <v>134182349.76</v>
      </c>
      <c r="E26" s="97">
        <v>134109798.84000002</v>
      </c>
      <c r="F26" s="96">
        <v>133758528.38000001</v>
      </c>
      <c r="G26" s="98">
        <v>72550.91999999895</v>
      </c>
    </row>
    <row r="27" spans="1:7" ht="12" customHeight="1">
      <c r="A27" s="95" t="s">
        <v>291</v>
      </c>
      <c r="B27" s="96">
        <v>1679000.65</v>
      </c>
      <c r="C27" s="97">
        <v>79150020.35000002</v>
      </c>
      <c r="D27" s="96">
        <v>80829021.00000003</v>
      </c>
      <c r="E27" s="97">
        <v>80660839.79000002</v>
      </c>
      <c r="F27" s="96">
        <v>80508253.03000003</v>
      </c>
      <c r="G27" s="98">
        <v>168181.21000000008</v>
      </c>
    </row>
    <row r="28" spans="1:7" ht="12" customHeight="1">
      <c r="A28" s="95" t="s">
        <v>292</v>
      </c>
      <c r="B28" s="96">
        <v>0</v>
      </c>
      <c r="C28" s="97">
        <v>536540.6</v>
      </c>
      <c r="D28" s="96">
        <v>536540.6</v>
      </c>
      <c r="E28" s="97">
        <v>536540.6</v>
      </c>
      <c r="F28" s="96">
        <v>287656.8</v>
      </c>
      <c r="G28" s="98">
        <v>0</v>
      </c>
    </row>
    <row r="29" spans="1:7" ht="12" customHeight="1">
      <c r="A29" s="95" t="s">
        <v>293</v>
      </c>
      <c r="B29" s="96">
        <v>9555757.06</v>
      </c>
      <c r="C29" s="97">
        <v>12632382.869999997</v>
      </c>
      <c r="D29" s="96">
        <v>22188139.92999999</v>
      </c>
      <c r="E29" s="97">
        <v>22069090.129999995</v>
      </c>
      <c r="F29" s="96">
        <v>18179943.139999997</v>
      </c>
      <c r="G29" s="98">
        <v>119049.79999999992</v>
      </c>
    </row>
    <row r="30" spans="1:7" s="94" customFormat="1" ht="12" customHeight="1">
      <c r="A30" s="90" t="s">
        <v>294</v>
      </c>
      <c r="B30" s="91">
        <v>356069961.12</v>
      </c>
      <c r="C30" s="92">
        <v>1549745097.9099998</v>
      </c>
      <c r="D30" s="91">
        <v>1905815059.03</v>
      </c>
      <c r="E30" s="92">
        <v>1902096588.81</v>
      </c>
      <c r="F30" s="91">
        <v>1807427774.57</v>
      </c>
      <c r="G30" s="93">
        <v>3718470.220000001</v>
      </c>
    </row>
    <row r="31" spans="1:7" ht="12" customHeight="1">
      <c r="A31" s="95" t="s">
        <v>295</v>
      </c>
      <c r="B31" s="96">
        <v>93343423.46000004</v>
      </c>
      <c r="C31" s="97">
        <v>-24124604.93</v>
      </c>
      <c r="D31" s="96">
        <v>69218818.53</v>
      </c>
      <c r="E31" s="97">
        <v>69213990.13000001</v>
      </c>
      <c r="F31" s="96">
        <v>66067986.990000024</v>
      </c>
      <c r="G31" s="98">
        <v>4828.4</v>
      </c>
    </row>
    <row r="32" spans="1:7" ht="12" customHeight="1">
      <c r="A32" s="95" t="s">
        <v>296</v>
      </c>
      <c r="B32" s="96">
        <v>23249012.759999994</v>
      </c>
      <c r="C32" s="97">
        <v>90350077.49999999</v>
      </c>
      <c r="D32" s="96">
        <v>113599090.25999999</v>
      </c>
      <c r="E32" s="97">
        <v>111227394.25999999</v>
      </c>
      <c r="F32" s="96">
        <v>100291799.72</v>
      </c>
      <c r="G32" s="98">
        <v>2371696</v>
      </c>
    </row>
    <row r="33" spans="1:7" ht="12" customHeight="1">
      <c r="A33" s="95" t="s">
        <v>297</v>
      </c>
      <c r="B33" s="96">
        <v>10316803.61</v>
      </c>
      <c r="C33" s="97">
        <v>273247925.1499999</v>
      </c>
      <c r="D33" s="96">
        <v>283564728.75999993</v>
      </c>
      <c r="E33" s="97">
        <v>283245728.75999993</v>
      </c>
      <c r="F33" s="96">
        <v>241801489.76999992</v>
      </c>
      <c r="G33" s="98">
        <v>319000</v>
      </c>
    </row>
    <row r="34" spans="1:7" ht="12" customHeight="1">
      <c r="A34" s="95" t="s">
        <v>298</v>
      </c>
      <c r="B34" s="96">
        <v>2997155.07</v>
      </c>
      <c r="C34" s="97">
        <v>198935954.90000004</v>
      </c>
      <c r="D34" s="96">
        <v>201933109.97</v>
      </c>
      <c r="E34" s="97">
        <v>201933109.97</v>
      </c>
      <c r="F34" s="96">
        <v>201168559.53</v>
      </c>
      <c r="G34" s="98">
        <v>0</v>
      </c>
    </row>
    <row r="35" spans="1:7" ht="12" customHeight="1">
      <c r="A35" s="95" t="s">
        <v>299</v>
      </c>
      <c r="B35" s="96">
        <v>36247003.37</v>
      </c>
      <c r="C35" s="97">
        <v>115636123.42999999</v>
      </c>
      <c r="D35" s="96">
        <v>151883126.79999998</v>
      </c>
      <c r="E35" s="97">
        <v>151143195.34999996</v>
      </c>
      <c r="F35" s="96">
        <v>129441262.49</v>
      </c>
      <c r="G35" s="98">
        <v>739931.4500000004</v>
      </c>
    </row>
    <row r="36" spans="1:7" ht="12" customHeight="1">
      <c r="A36" s="95" t="s">
        <v>300</v>
      </c>
      <c r="B36" s="96">
        <v>67282787.88</v>
      </c>
      <c r="C36" s="97">
        <v>442887968.13000005</v>
      </c>
      <c r="D36" s="96">
        <v>510170756.01</v>
      </c>
      <c r="E36" s="97">
        <v>510161824.01</v>
      </c>
      <c r="F36" s="96">
        <v>505443195.73</v>
      </c>
      <c r="G36" s="98">
        <v>8932</v>
      </c>
    </row>
    <row r="37" spans="1:7" ht="12" customHeight="1">
      <c r="A37" s="95" t="s">
        <v>301</v>
      </c>
      <c r="B37" s="96">
        <v>37770085.05999999</v>
      </c>
      <c r="C37" s="97">
        <v>318414021.9000001</v>
      </c>
      <c r="D37" s="96">
        <v>356184106.96</v>
      </c>
      <c r="E37" s="97">
        <v>355980459.62</v>
      </c>
      <c r="F37" s="96">
        <v>355536535.69</v>
      </c>
      <c r="G37" s="98">
        <v>203647.34000000043</v>
      </c>
    </row>
    <row r="38" spans="1:7" ht="12" customHeight="1">
      <c r="A38" s="95" t="s">
        <v>302</v>
      </c>
      <c r="B38" s="96">
        <v>19954.2</v>
      </c>
      <c r="C38" s="97">
        <v>100547380.50999999</v>
      </c>
      <c r="D38" s="96">
        <v>100567334.71</v>
      </c>
      <c r="E38" s="97">
        <v>100565467.10999998</v>
      </c>
      <c r="F38" s="96">
        <v>97810829.07</v>
      </c>
      <c r="G38" s="98">
        <v>1867.6000000005588</v>
      </c>
    </row>
    <row r="39" spans="1:7" ht="12" customHeight="1">
      <c r="A39" s="95" t="s">
        <v>303</v>
      </c>
      <c r="B39" s="96">
        <v>84843735.71000001</v>
      </c>
      <c r="C39" s="97">
        <v>33850251.32000003</v>
      </c>
      <c r="D39" s="96">
        <v>118693987.03000002</v>
      </c>
      <c r="E39" s="97">
        <v>118625419.60000002</v>
      </c>
      <c r="F39" s="96">
        <v>109866115.58</v>
      </c>
      <c r="G39" s="98">
        <v>68567.42999999961</v>
      </c>
    </row>
    <row r="40" spans="1:7" s="94" customFormat="1" ht="15" customHeight="1">
      <c r="A40" s="99" t="s">
        <v>304</v>
      </c>
      <c r="B40" s="91">
        <v>6536450056.509997</v>
      </c>
      <c r="C40" s="92">
        <v>-343547154.15000063</v>
      </c>
      <c r="D40" s="91">
        <v>6192902902.36</v>
      </c>
      <c r="E40" s="92">
        <v>6021237074.930001</v>
      </c>
      <c r="F40" s="91">
        <v>5930710559.130003</v>
      </c>
      <c r="G40" s="93">
        <v>171665827.42999995</v>
      </c>
    </row>
    <row r="41" spans="1:7" ht="12" customHeight="1">
      <c r="A41" s="95" t="s">
        <v>305</v>
      </c>
      <c r="B41" s="96">
        <v>5694031934.509997</v>
      </c>
      <c r="C41" s="97">
        <v>-461674398.95000064</v>
      </c>
      <c r="D41" s="96">
        <v>5232357535.559999</v>
      </c>
      <c r="E41" s="97">
        <v>5142918243.810001</v>
      </c>
      <c r="F41" s="96">
        <v>5076960648.660003</v>
      </c>
      <c r="G41" s="98">
        <v>89439291.74999996</v>
      </c>
    </row>
    <row r="42" spans="1:7" ht="12" customHeight="1">
      <c r="A42" s="95" t="s">
        <v>306</v>
      </c>
      <c r="B42" s="96">
        <v>0</v>
      </c>
      <c r="C42" s="97">
        <v>72024835.14999999</v>
      </c>
      <c r="D42" s="96">
        <v>72024835.14999999</v>
      </c>
      <c r="E42" s="97">
        <v>72024835.14999999</v>
      </c>
      <c r="F42" s="96">
        <v>69802512.41999999</v>
      </c>
      <c r="G42" s="98">
        <v>0</v>
      </c>
    </row>
    <row r="43" spans="1:7" ht="12" customHeight="1">
      <c r="A43" s="95" t="s">
        <v>307</v>
      </c>
      <c r="B43" s="96">
        <v>528600001</v>
      </c>
      <c r="C43" s="97">
        <v>-46399039.58</v>
      </c>
      <c r="D43" s="96">
        <v>482200961.42</v>
      </c>
      <c r="E43" s="97">
        <v>442514912.45000005</v>
      </c>
      <c r="F43" s="96">
        <v>431584602.99</v>
      </c>
      <c r="G43" s="98">
        <v>39686048.969999984</v>
      </c>
    </row>
    <row r="44" spans="1:7" ht="12" customHeight="1">
      <c r="A44" s="95" t="s">
        <v>308</v>
      </c>
      <c r="B44" s="96">
        <v>313818121</v>
      </c>
      <c r="C44" s="97">
        <v>92448079.47000001</v>
      </c>
      <c r="D44" s="96">
        <v>406266200.47</v>
      </c>
      <c r="E44" s="97">
        <v>363725713.76</v>
      </c>
      <c r="F44" s="96">
        <v>352309425.29999995</v>
      </c>
      <c r="G44" s="98">
        <v>42540486.71</v>
      </c>
    </row>
    <row r="45" spans="1:7" ht="12" customHeight="1">
      <c r="A45" s="95" t="s">
        <v>309</v>
      </c>
      <c r="B45" s="96">
        <v>0</v>
      </c>
      <c r="C45" s="97">
        <v>0</v>
      </c>
      <c r="D45" s="96">
        <v>0</v>
      </c>
      <c r="E45" s="97">
        <v>0</v>
      </c>
      <c r="F45" s="96">
        <v>0</v>
      </c>
      <c r="G45" s="98">
        <v>0</v>
      </c>
    </row>
    <row r="46" spans="1:7" ht="12" customHeight="1">
      <c r="A46" s="95" t="s">
        <v>310</v>
      </c>
      <c r="B46" s="96">
        <v>0</v>
      </c>
      <c r="C46" s="97">
        <v>0</v>
      </c>
      <c r="D46" s="96">
        <v>0</v>
      </c>
      <c r="E46" s="97">
        <v>0</v>
      </c>
      <c r="F46" s="96">
        <v>0</v>
      </c>
      <c r="G46" s="98">
        <v>0</v>
      </c>
    </row>
    <row r="47" spans="1:7" ht="12" customHeight="1">
      <c r="A47" s="95" t="s">
        <v>311</v>
      </c>
      <c r="B47" s="96">
        <v>0</v>
      </c>
      <c r="C47" s="97">
        <v>0</v>
      </c>
      <c r="D47" s="96">
        <v>0</v>
      </c>
      <c r="E47" s="97">
        <v>0</v>
      </c>
      <c r="F47" s="96">
        <v>0</v>
      </c>
      <c r="G47" s="98">
        <v>0</v>
      </c>
    </row>
    <row r="48" spans="1:7" ht="12" customHeight="1">
      <c r="A48" s="95" t="s">
        <v>312</v>
      </c>
      <c r="B48" s="96">
        <v>0</v>
      </c>
      <c r="C48" s="97">
        <v>53369.76000000001</v>
      </c>
      <c r="D48" s="96">
        <v>53369.76</v>
      </c>
      <c r="E48" s="97">
        <v>53369.76</v>
      </c>
      <c r="F48" s="96">
        <v>53369.76</v>
      </c>
      <c r="G48" s="98">
        <v>0</v>
      </c>
    </row>
    <row r="49" spans="1:7" ht="12" customHeight="1">
      <c r="A49" s="95" t="s">
        <v>313</v>
      </c>
      <c r="B49" s="96">
        <v>0</v>
      </c>
      <c r="C49" s="97">
        <v>0</v>
      </c>
      <c r="D49" s="96">
        <v>0</v>
      </c>
      <c r="E49" s="97">
        <v>0</v>
      </c>
      <c r="F49" s="96">
        <v>0</v>
      </c>
      <c r="G49" s="98">
        <v>0</v>
      </c>
    </row>
    <row r="50" spans="1:7" s="94" customFormat="1" ht="15" customHeight="1">
      <c r="A50" s="99" t="s">
        <v>314</v>
      </c>
      <c r="B50" s="91">
        <v>23994703.26</v>
      </c>
      <c r="C50" s="92">
        <v>36045311.77</v>
      </c>
      <c r="D50" s="91">
        <v>60040015.03000001</v>
      </c>
      <c r="E50" s="92">
        <v>57941358.21</v>
      </c>
      <c r="F50" s="91">
        <v>42389002.09</v>
      </c>
      <c r="G50" s="93">
        <v>2098656.82</v>
      </c>
    </row>
    <row r="51" spans="1:7" ht="12" customHeight="1">
      <c r="A51" s="95" t="s">
        <v>315</v>
      </c>
      <c r="B51" s="96">
        <v>0</v>
      </c>
      <c r="C51" s="97">
        <v>20964584.029999997</v>
      </c>
      <c r="D51" s="96">
        <v>20964584.029999997</v>
      </c>
      <c r="E51" s="97">
        <v>19954306.05</v>
      </c>
      <c r="F51" s="96">
        <v>12531603.32</v>
      </c>
      <c r="G51" s="98">
        <v>1010277.98</v>
      </c>
    </row>
    <row r="52" spans="1:7" ht="12" customHeight="1">
      <c r="A52" s="95" t="s">
        <v>316</v>
      </c>
      <c r="B52" s="96">
        <v>0</v>
      </c>
      <c r="C52" s="97">
        <v>4669097.94</v>
      </c>
      <c r="D52" s="96">
        <v>4669097.94</v>
      </c>
      <c r="E52" s="97">
        <v>4669097.94</v>
      </c>
      <c r="F52" s="96">
        <v>2593821.29</v>
      </c>
      <c r="G52" s="98">
        <v>0</v>
      </c>
    </row>
    <row r="53" spans="1:7" ht="12" customHeight="1">
      <c r="A53" s="95" t="s">
        <v>317</v>
      </c>
      <c r="B53" s="96">
        <v>0</v>
      </c>
      <c r="C53" s="97">
        <v>8700</v>
      </c>
      <c r="D53" s="96">
        <v>8700</v>
      </c>
      <c r="E53" s="97">
        <v>8700</v>
      </c>
      <c r="F53" s="96">
        <v>0</v>
      </c>
      <c r="G53" s="98">
        <v>0</v>
      </c>
    </row>
    <row r="54" spans="1:7" ht="12" customHeight="1">
      <c r="A54" s="95" t="s">
        <v>318</v>
      </c>
      <c r="B54" s="96">
        <v>23994703.26</v>
      </c>
      <c r="C54" s="97">
        <v>6730878.280000005</v>
      </c>
      <c r="D54" s="96">
        <v>30725581.540000003</v>
      </c>
      <c r="E54" s="97">
        <v>29764581.540000003</v>
      </c>
      <c r="F54" s="96">
        <v>23896287.94</v>
      </c>
      <c r="G54" s="98">
        <v>961000</v>
      </c>
    </row>
    <row r="55" spans="1:7" ht="12" customHeight="1">
      <c r="A55" s="95" t="s">
        <v>319</v>
      </c>
      <c r="B55" s="96">
        <v>0</v>
      </c>
      <c r="C55" s="97">
        <v>0</v>
      </c>
      <c r="D55" s="96">
        <v>0</v>
      </c>
      <c r="E55" s="97">
        <v>0</v>
      </c>
      <c r="F55" s="96">
        <v>0</v>
      </c>
      <c r="G55" s="98">
        <v>0</v>
      </c>
    </row>
    <row r="56" spans="1:7" ht="12" customHeight="1">
      <c r="A56" s="95" t="s">
        <v>320</v>
      </c>
      <c r="B56" s="96">
        <v>0</v>
      </c>
      <c r="C56" s="97">
        <v>3598387.57</v>
      </c>
      <c r="D56" s="96">
        <v>3598387.57</v>
      </c>
      <c r="E56" s="97">
        <v>3471008.73</v>
      </c>
      <c r="F56" s="96">
        <v>3293625.59</v>
      </c>
      <c r="G56" s="98">
        <v>127378.84</v>
      </c>
    </row>
    <row r="57" spans="1:7" ht="12" customHeight="1">
      <c r="A57" s="95" t="s">
        <v>321</v>
      </c>
      <c r="B57" s="96">
        <v>0</v>
      </c>
      <c r="C57" s="97">
        <v>20575</v>
      </c>
      <c r="D57" s="96">
        <v>20575</v>
      </c>
      <c r="E57" s="97">
        <v>20575</v>
      </c>
      <c r="F57" s="96">
        <v>20575</v>
      </c>
      <c r="G57" s="98">
        <v>0</v>
      </c>
    </row>
    <row r="58" spans="1:7" ht="12" customHeight="1">
      <c r="A58" s="95" t="s">
        <v>322</v>
      </c>
      <c r="B58" s="96">
        <v>0</v>
      </c>
      <c r="C58" s="97">
        <v>0</v>
      </c>
      <c r="D58" s="96">
        <v>0</v>
      </c>
      <c r="E58" s="97">
        <v>0</v>
      </c>
      <c r="F58" s="96">
        <v>0</v>
      </c>
      <c r="G58" s="98">
        <v>0</v>
      </c>
    </row>
    <row r="59" spans="1:7" ht="12" customHeight="1">
      <c r="A59" s="95" t="s">
        <v>323</v>
      </c>
      <c r="B59" s="96">
        <v>0</v>
      </c>
      <c r="C59" s="97">
        <v>53088.95</v>
      </c>
      <c r="D59" s="96">
        <v>53088.95</v>
      </c>
      <c r="E59" s="97">
        <v>53088.95</v>
      </c>
      <c r="F59" s="96">
        <v>53088.95</v>
      </c>
      <c r="G59" s="98">
        <v>0</v>
      </c>
    </row>
    <row r="60" spans="1:7" s="94" customFormat="1" ht="12" customHeight="1">
      <c r="A60" s="90" t="s">
        <v>324</v>
      </c>
      <c r="B60" s="91">
        <v>25000000</v>
      </c>
      <c r="C60" s="92">
        <v>86405237.24</v>
      </c>
      <c r="D60" s="91">
        <v>111405237.24</v>
      </c>
      <c r="E60" s="92">
        <v>35243121.480000004</v>
      </c>
      <c r="F60" s="91">
        <v>35243121.480000004</v>
      </c>
      <c r="G60" s="93">
        <v>76162115.75999999</v>
      </c>
    </row>
    <row r="61" spans="1:7" ht="12" customHeight="1">
      <c r="A61" s="95" t="s">
        <v>325</v>
      </c>
      <c r="B61" s="96">
        <v>25000000</v>
      </c>
      <c r="C61" s="97">
        <v>75121966.72</v>
      </c>
      <c r="D61" s="96">
        <v>100121966.72</v>
      </c>
      <c r="E61" s="97">
        <v>35243121.480000004</v>
      </c>
      <c r="F61" s="96">
        <v>35243121.480000004</v>
      </c>
      <c r="G61" s="98">
        <v>64878845.239999995</v>
      </c>
    </row>
    <row r="62" spans="1:7" ht="12" customHeight="1">
      <c r="A62" s="95" t="s">
        <v>326</v>
      </c>
      <c r="B62" s="96">
        <v>0</v>
      </c>
      <c r="C62" s="97">
        <v>11283270.52</v>
      </c>
      <c r="D62" s="96">
        <v>11283270.52</v>
      </c>
      <c r="E62" s="97">
        <v>0</v>
      </c>
      <c r="F62" s="96">
        <v>0</v>
      </c>
      <c r="G62" s="98">
        <v>11283270.52</v>
      </c>
    </row>
    <row r="63" spans="1:7" ht="12" customHeight="1">
      <c r="A63" s="95" t="s">
        <v>327</v>
      </c>
      <c r="B63" s="96">
        <v>0</v>
      </c>
      <c r="C63" s="97">
        <v>0</v>
      </c>
      <c r="D63" s="96">
        <v>0</v>
      </c>
      <c r="E63" s="97">
        <v>0</v>
      </c>
      <c r="F63" s="96">
        <v>0</v>
      </c>
      <c r="G63" s="98">
        <v>0</v>
      </c>
    </row>
    <row r="64" spans="1:7" s="94" customFormat="1" ht="12" customHeight="1">
      <c r="A64" s="90" t="s">
        <v>328</v>
      </c>
      <c r="B64" s="91">
        <v>0</v>
      </c>
      <c r="C64" s="92">
        <v>113100230.68</v>
      </c>
      <c r="D64" s="91">
        <v>113100230.68</v>
      </c>
      <c r="E64" s="92">
        <v>113100230.68</v>
      </c>
      <c r="F64" s="91">
        <v>113100230.68</v>
      </c>
      <c r="G64" s="93">
        <v>0</v>
      </c>
    </row>
    <row r="65" spans="1:7" ht="12" customHeight="1">
      <c r="A65" s="95" t="s">
        <v>329</v>
      </c>
      <c r="B65" s="96">
        <v>0</v>
      </c>
      <c r="C65" s="97">
        <v>0</v>
      </c>
      <c r="D65" s="96">
        <v>0</v>
      </c>
      <c r="E65" s="97">
        <v>0</v>
      </c>
      <c r="F65" s="96">
        <v>0</v>
      </c>
      <c r="G65" s="98">
        <v>0</v>
      </c>
    </row>
    <row r="66" spans="1:7" ht="12" customHeight="1">
      <c r="A66" s="95" t="s">
        <v>330</v>
      </c>
      <c r="B66" s="96">
        <v>0</v>
      </c>
      <c r="C66" s="97">
        <v>0</v>
      </c>
      <c r="D66" s="96">
        <v>0</v>
      </c>
      <c r="E66" s="97">
        <v>0</v>
      </c>
      <c r="F66" s="96">
        <v>0</v>
      </c>
      <c r="G66" s="98">
        <v>0</v>
      </c>
    </row>
    <row r="67" spans="1:7" ht="12" customHeight="1">
      <c r="A67" s="95" t="s">
        <v>331</v>
      </c>
      <c r="B67" s="96">
        <v>0</v>
      </c>
      <c r="C67" s="97">
        <v>0</v>
      </c>
      <c r="D67" s="96">
        <v>0</v>
      </c>
      <c r="E67" s="97">
        <v>0</v>
      </c>
      <c r="F67" s="96">
        <v>0</v>
      </c>
      <c r="G67" s="98">
        <v>0</v>
      </c>
    </row>
    <row r="68" spans="1:7" ht="12" customHeight="1">
      <c r="A68" s="95" t="s">
        <v>332</v>
      </c>
      <c r="B68" s="96">
        <v>0</v>
      </c>
      <c r="C68" s="97">
        <v>0</v>
      </c>
      <c r="D68" s="96">
        <v>0</v>
      </c>
      <c r="E68" s="97">
        <v>0</v>
      </c>
      <c r="F68" s="96">
        <v>0</v>
      </c>
      <c r="G68" s="98">
        <v>0</v>
      </c>
    </row>
    <row r="69" spans="1:7" ht="12" customHeight="1">
      <c r="A69" s="95" t="s">
        <v>333</v>
      </c>
      <c r="B69" s="96">
        <v>0</v>
      </c>
      <c r="C69" s="97">
        <v>0</v>
      </c>
      <c r="D69" s="96">
        <v>0</v>
      </c>
      <c r="E69" s="97">
        <v>0</v>
      </c>
      <c r="F69" s="96">
        <v>0</v>
      </c>
      <c r="G69" s="98">
        <v>0</v>
      </c>
    </row>
    <row r="70" spans="1:7" ht="12" customHeight="1">
      <c r="A70" s="95" t="s">
        <v>334</v>
      </c>
      <c r="B70" s="96">
        <v>0</v>
      </c>
      <c r="C70" s="97">
        <v>0</v>
      </c>
      <c r="D70" s="96">
        <v>0</v>
      </c>
      <c r="E70" s="97">
        <v>0</v>
      </c>
      <c r="F70" s="96">
        <v>0</v>
      </c>
      <c r="G70" s="98">
        <v>0</v>
      </c>
    </row>
    <row r="71" spans="1:7" ht="12" customHeight="1">
      <c r="A71" s="95" t="s">
        <v>335</v>
      </c>
      <c r="B71" s="96">
        <v>0</v>
      </c>
      <c r="C71" s="97">
        <v>0</v>
      </c>
      <c r="D71" s="96">
        <v>0</v>
      </c>
      <c r="E71" s="97">
        <v>0</v>
      </c>
      <c r="F71" s="96">
        <v>0</v>
      </c>
      <c r="G71" s="98">
        <v>0</v>
      </c>
    </row>
    <row r="72" spans="1:7" ht="12" customHeight="1">
      <c r="A72" s="95" t="s">
        <v>336</v>
      </c>
      <c r="B72" s="96">
        <v>0</v>
      </c>
      <c r="C72" s="97">
        <v>113100230.68</v>
      </c>
      <c r="D72" s="96">
        <v>113100230.68</v>
      </c>
      <c r="E72" s="97">
        <v>113100230.68</v>
      </c>
      <c r="F72" s="96">
        <v>113100230.68</v>
      </c>
      <c r="G72" s="98">
        <v>0</v>
      </c>
    </row>
    <row r="73" spans="1:7" s="94" customFormat="1" ht="12" customHeight="1">
      <c r="A73" s="90" t="s">
        <v>337</v>
      </c>
      <c r="B73" s="91">
        <v>3021177000</v>
      </c>
      <c r="C73" s="92">
        <v>740853370.8999995</v>
      </c>
      <c r="D73" s="91">
        <v>3762030370.899998</v>
      </c>
      <c r="E73" s="92">
        <v>3762030370.899998</v>
      </c>
      <c r="F73" s="91">
        <v>3762030370.899998</v>
      </c>
      <c r="G73" s="93">
        <v>0</v>
      </c>
    </row>
    <row r="74" spans="1:7" ht="12" customHeight="1">
      <c r="A74" s="100" t="s">
        <v>338</v>
      </c>
      <c r="B74" s="101">
        <v>3021177000</v>
      </c>
      <c r="C74" s="102">
        <v>740853370.8999995</v>
      </c>
      <c r="D74" s="101">
        <v>3762030370.899998</v>
      </c>
      <c r="E74" s="102">
        <v>3762030370.899998</v>
      </c>
      <c r="F74" s="101">
        <v>3762030370.899998</v>
      </c>
      <c r="G74" s="103">
        <v>0</v>
      </c>
    </row>
    <row r="75" spans="1:7" ht="12" customHeight="1">
      <c r="A75" s="95" t="s">
        <v>339</v>
      </c>
      <c r="B75" s="96">
        <v>0</v>
      </c>
      <c r="C75" s="97">
        <v>0</v>
      </c>
      <c r="D75" s="96">
        <v>0</v>
      </c>
      <c r="E75" s="97">
        <v>0</v>
      </c>
      <c r="F75" s="96">
        <v>0</v>
      </c>
      <c r="G75" s="98">
        <v>0</v>
      </c>
    </row>
    <row r="76" spans="1:7" ht="12" customHeight="1">
      <c r="A76" s="95" t="s">
        <v>340</v>
      </c>
      <c r="B76" s="96">
        <v>0</v>
      </c>
      <c r="C76" s="97">
        <v>0</v>
      </c>
      <c r="D76" s="96">
        <v>0</v>
      </c>
      <c r="E76" s="97">
        <v>0</v>
      </c>
      <c r="F76" s="96">
        <v>0</v>
      </c>
      <c r="G76" s="98">
        <v>0</v>
      </c>
    </row>
    <row r="77" spans="1:7" s="94" customFormat="1" ht="12" customHeight="1">
      <c r="A77" s="90" t="s">
        <v>341</v>
      </c>
      <c r="B77" s="91">
        <v>0</v>
      </c>
      <c r="C77" s="92">
        <v>3817010.13</v>
      </c>
      <c r="D77" s="91">
        <v>3817010.13</v>
      </c>
      <c r="E77" s="92">
        <v>3817010.13</v>
      </c>
      <c r="F77" s="91">
        <v>3817010.13</v>
      </c>
      <c r="G77" s="93">
        <v>0</v>
      </c>
    </row>
    <row r="78" spans="1:7" ht="12" customHeight="1">
      <c r="A78" s="95" t="s">
        <v>342</v>
      </c>
      <c r="B78" s="96">
        <v>0</v>
      </c>
      <c r="C78" s="97">
        <v>0</v>
      </c>
      <c r="D78" s="96">
        <v>0</v>
      </c>
      <c r="E78" s="97">
        <v>0</v>
      </c>
      <c r="F78" s="96">
        <v>0</v>
      </c>
      <c r="G78" s="98">
        <v>0</v>
      </c>
    </row>
    <row r="79" spans="1:7" ht="12" customHeight="1">
      <c r="A79" s="95" t="s">
        <v>343</v>
      </c>
      <c r="B79" s="96">
        <v>0</v>
      </c>
      <c r="C79" s="97">
        <v>0</v>
      </c>
      <c r="D79" s="96">
        <v>0</v>
      </c>
      <c r="E79" s="97">
        <v>0</v>
      </c>
      <c r="F79" s="96">
        <v>0</v>
      </c>
      <c r="G79" s="98">
        <v>0</v>
      </c>
    </row>
    <row r="80" spans="1:7" ht="12" customHeight="1">
      <c r="A80" s="95" t="s">
        <v>344</v>
      </c>
      <c r="B80" s="96">
        <v>0</v>
      </c>
      <c r="C80" s="97">
        <v>0</v>
      </c>
      <c r="D80" s="96">
        <v>0</v>
      </c>
      <c r="E80" s="97">
        <v>0</v>
      </c>
      <c r="F80" s="96">
        <v>0</v>
      </c>
      <c r="G80" s="98">
        <v>0</v>
      </c>
    </row>
    <row r="81" spans="1:7" ht="12" customHeight="1">
      <c r="A81" s="95" t="s">
        <v>345</v>
      </c>
      <c r="B81" s="96">
        <v>0</v>
      </c>
      <c r="C81" s="97">
        <v>3817010.13</v>
      </c>
      <c r="D81" s="96">
        <v>3817010.13</v>
      </c>
      <c r="E81" s="97">
        <v>3817010.13</v>
      </c>
      <c r="F81" s="96">
        <v>3817010.13</v>
      </c>
      <c r="G81" s="98">
        <v>0</v>
      </c>
    </row>
    <row r="82" spans="1:7" ht="12" customHeight="1">
      <c r="A82" s="95" t="s">
        <v>346</v>
      </c>
      <c r="B82" s="96">
        <v>0</v>
      </c>
      <c r="C82" s="97">
        <v>0</v>
      </c>
      <c r="D82" s="96">
        <v>0</v>
      </c>
      <c r="E82" s="97">
        <v>0</v>
      </c>
      <c r="F82" s="96">
        <v>0</v>
      </c>
      <c r="G82" s="98">
        <v>0</v>
      </c>
    </row>
    <row r="83" spans="1:7" ht="12" customHeight="1">
      <c r="A83" s="95" t="s">
        <v>347</v>
      </c>
      <c r="B83" s="96">
        <v>0</v>
      </c>
      <c r="C83" s="97">
        <v>0</v>
      </c>
      <c r="D83" s="96">
        <v>0</v>
      </c>
      <c r="E83" s="97">
        <v>0</v>
      </c>
      <c r="F83" s="96">
        <v>0</v>
      </c>
      <c r="G83" s="98">
        <v>0</v>
      </c>
    </row>
    <row r="84" spans="1:7" ht="12" customHeight="1">
      <c r="A84" s="95" t="s">
        <v>348</v>
      </c>
      <c r="B84" s="96">
        <v>0</v>
      </c>
      <c r="C84" s="97">
        <v>0</v>
      </c>
      <c r="D84" s="96">
        <v>0</v>
      </c>
      <c r="E84" s="97">
        <v>0</v>
      </c>
      <c r="F84" s="96">
        <v>0</v>
      </c>
      <c r="G84" s="98">
        <v>0</v>
      </c>
    </row>
    <row r="85" spans="1:7" ht="12" customHeight="1">
      <c r="A85" s="104"/>
      <c r="B85" s="91"/>
      <c r="C85" s="92"/>
      <c r="D85" s="91"/>
      <c r="E85" s="92"/>
      <c r="F85" s="91"/>
      <c r="G85" s="93"/>
    </row>
    <row r="86" spans="1:7" ht="12" customHeight="1">
      <c r="A86" s="90" t="s">
        <v>349</v>
      </c>
      <c r="B86" s="91">
        <v>35464272908.03</v>
      </c>
      <c r="C86" s="92">
        <v>7134314179.499998</v>
      </c>
      <c r="D86" s="91">
        <v>42598587087.53</v>
      </c>
      <c r="E86" s="92">
        <v>40771278519.77998</v>
      </c>
      <c r="F86" s="91">
        <v>40625871510.01997</v>
      </c>
      <c r="G86" s="93">
        <v>1827308567.7500007</v>
      </c>
    </row>
    <row r="87" spans="1:7" s="94" customFormat="1" ht="12" customHeight="1">
      <c r="A87" s="90" t="s">
        <v>276</v>
      </c>
      <c r="B87" s="91">
        <v>0</v>
      </c>
      <c r="C87" s="92">
        <v>359963110.84999996</v>
      </c>
      <c r="D87" s="91">
        <v>359963110.84999996</v>
      </c>
      <c r="E87" s="92">
        <v>359963110.84999996</v>
      </c>
      <c r="F87" s="91">
        <v>359963110.84999996</v>
      </c>
      <c r="G87" s="93">
        <v>0</v>
      </c>
    </row>
    <row r="88" spans="1:7" ht="12" customHeight="1">
      <c r="A88" s="95" t="s">
        <v>277</v>
      </c>
      <c r="B88" s="96">
        <v>0</v>
      </c>
      <c r="C88" s="97">
        <v>105825303.93</v>
      </c>
      <c r="D88" s="96">
        <v>105825303.93</v>
      </c>
      <c r="E88" s="97">
        <v>105825303.93</v>
      </c>
      <c r="F88" s="96">
        <v>105825303.93</v>
      </c>
      <c r="G88" s="98">
        <v>0</v>
      </c>
    </row>
    <row r="89" spans="1:7" ht="12" customHeight="1">
      <c r="A89" s="95" t="s">
        <v>278</v>
      </c>
      <c r="B89" s="96">
        <v>0</v>
      </c>
      <c r="C89" s="97">
        <v>0</v>
      </c>
      <c r="D89" s="96">
        <v>0</v>
      </c>
      <c r="E89" s="97">
        <v>0</v>
      </c>
      <c r="F89" s="96">
        <v>0</v>
      </c>
      <c r="G89" s="98">
        <v>0</v>
      </c>
    </row>
    <row r="90" spans="1:7" ht="12" customHeight="1">
      <c r="A90" s="95" t="s">
        <v>279</v>
      </c>
      <c r="B90" s="96">
        <v>0</v>
      </c>
      <c r="C90" s="97">
        <v>198915550.36</v>
      </c>
      <c r="D90" s="96">
        <v>198915550.36</v>
      </c>
      <c r="E90" s="97">
        <v>198915550.36</v>
      </c>
      <c r="F90" s="96">
        <v>198915550.36</v>
      </c>
      <c r="G90" s="98">
        <v>0</v>
      </c>
    </row>
    <row r="91" spans="1:7" ht="12" customHeight="1">
      <c r="A91" s="95" t="s">
        <v>280</v>
      </c>
      <c r="B91" s="96">
        <v>0</v>
      </c>
      <c r="C91" s="97">
        <v>47537238.02</v>
      </c>
      <c r="D91" s="96">
        <v>47537238.02</v>
      </c>
      <c r="E91" s="97">
        <v>47537238.02</v>
      </c>
      <c r="F91" s="96">
        <v>47537238.02</v>
      </c>
      <c r="G91" s="98">
        <v>0</v>
      </c>
    </row>
    <row r="92" spans="1:7" ht="12" customHeight="1">
      <c r="A92" s="95" t="s">
        <v>281</v>
      </c>
      <c r="B92" s="96">
        <v>0</v>
      </c>
      <c r="C92" s="97">
        <v>5397594.58</v>
      </c>
      <c r="D92" s="96">
        <v>5397594.58</v>
      </c>
      <c r="E92" s="97">
        <v>5397594.58</v>
      </c>
      <c r="F92" s="96">
        <v>5397594.58</v>
      </c>
      <c r="G92" s="98">
        <v>0</v>
      </c>
    </row>
    <row r="93" spans="1:7" ht="12" customHeight="1">
      <c r="A93" s="95" t="s">
        <v>282</v>
      </c>
      <c r="B93" s="96">
        <v>0</v>
      </c>
      <c r="C93" s="97">
        <v>0</v>
      </c>
      <c r="D93" s="96">
        <v>0</v>
      </c>
      <c r="E93" s="97">
        <v>0</v>
      </c>
      <c r="F93" s="96">
        <v>0</v>
      </c>
      <c r="G93" s="98">
        <v>0</v>
      </c>
    </row>
    <row r="94" spans="1:7" ht="12" customHeight="1">
      <c r="A94" s="95" t="s">
        <v>283</v>
      </c>
      <c r="B94" s="96">
        <v>0</v>
      </c>
      <c r="C94" s="97">
        <v>2287423.96</v>
      </c>
      <c r="D94" s="96">
        <v>2287423.96</v>
      </c>
      <c r="E94" s="97">
        <v>2287423.96</v>
      </c>
      <c r="F94" s="96">
        <v>2287423.96</v>
      </c>
      <c r="G94" s="98">
        <v>0</v>
      </c>
    </row>
    <row r="95" spans="1:7" s="94" customFormat="1" ht="12" customHeight="1">
      <c r="A95" s="90" t="s">
        <v>284</v>
      </c>
      <c r="B95" s="91">
        <v>0</v>
      </c>
      <c r="C95" s="92">
        <v>167601042.88</v>
      </c>
      <c r="D95" s="91">
        <v>167601042.88</v>
      </c>
      <c r="E95" s="92">
        <v>166001217.76</v>
      </c>
      <c r="F95" s="91">
        <v>162025739.35999998</v>
      </c>
      <c r="G95" s="93">
        <v>1599825.1199999996</v>
      </c>
    </row>
    <row r="96" spans="1:7" ht="12" customHeight="1">
      <c r="A96" s="95" t="s">
        <v>285</v>
      </c>
      <c r="B96" s="96">
        <v>0</v>
      </c>
      <c r="C96" s="97">
        <v>83781944.91999999</v>
      </c>
      <c r="D96" s="96">
        <v>83781944.91999999</v>
      </c>
      <c r="E96" s="97">
        <v>83644709.28999999</v>
      </c>
      <c r="F96" s="96">
        <v>83644709.28999999</v>
      </c>
      <c r="G96" s="98">
        <v>137235.6299999997</v>
      </c>
    </row>
    <row r="97" spans="1:7" ht="12" customHeight="1">
      <c r="A97" s="95" t="s">
        <v>286</v>
      </c>
      <c r="B97" s="96">
        <v>0</v>
      </c>
      <c r="C97" s="97">
        <v>15741050</v>
      </c>
      <c r="D97" s="96">
        <v>15741050</v>
      </c>
      <c r="E97" s="97">
        <v>15741050</v>
      </c>
      <c r="F97" s="96">
        <v>14584650</v>
      </c>
      <c r="G97" s="98">
        <v>0</v>
      </c>
    </row>
    <row r="98" spans="1:7" ht="12" customHeight="1">
      <c r="A98" s="95" t="s">
        <v>287</v>
      </c>
      <c r="B98" s="96">
        <v>0</v>
      </c>
      <c r="C98" s="97">
        <v>0</v>
      </c>
      <c r="D98" s="96">
        <v>0</v>
      </c>
      <c r="E98" s="97">
        <v>0</v>
      </c>
      <c r="F98" s="96">
        <v>0</v>
      </c>
      <c r="G98" s="98">
        <v>0</v>
      </c>
    </row>
    <row r="99" spans="1:7" ht="12" customHeight="1">
      <c r="A99" s="95" t="s">
        <v>288</v>
      </c>
      <c r="B99" s="96">
        <v>0</v>
      </c>
      <c r="C99" s="97">
        <v>5908156.8</v>
      </c>
      <c r="D99" s="96">
        <v>5908156.8</v>
      </c>
      <c r="E99" s="97">
        <v>5908156.8</v>
      </c>
      <c r="F99" s="96">
        <v>3089078.4</v>
      </c>
      <c r="G99" s="98">
        <v>0</v>
      </c>
    </row>
    <row r="100" spans="1:7" ht="12" customHeight="1">
      <c r="A100" s="95" t="s">
        <v>289</v>
      </c>
      <c r="B100" s="96">
        <v>0</v>
      </c>
      <c r="C100" s="97">
        <v>4805355.66</v>
      </c>
      <c r="D100" s="96">
        <v>4805355.66</v>
      </c>
      <c r="E100" s="97">
        <v>4805354.66</v>
      </c>
      <c r="F100" s="96">
        <v>4805354.66</v>
      </c>
      <c r="G100" s="98">
        <v>1</v>
      </c>
    </row>
    <row r="101" spans="1:7" ht="12" customHeight="1">
      <c r="A101" s="95" t="s">
        <v>290</v>
      </c>
      <c r="B101" s="96">
        <v>0</v>
      </c>
      <c r="C101" s="97">
        <v>0</v>
      </c>
      <c r="D101" s="96">
        <v>0</v>
      </c>
      <c r="E101" s="97">
        <v>0</v>
      </c>
      <c r="F101" s="96">
        <v>0</v>
      </c>
      <c r="G101" s="98">
        <v>0</v>
      </c>
    </row>
    <row r="102" spans="1:7" ht="12" customHeight="1">
      <c r="A102" s="95" t="s">
        <v>291</v>
      </c>
      <c r="B102" s="96">
        <v>0</v>
      </c>
      <c r="C102" s="97">
        <v>36731875.99000001</v>
      </c>
      <c r="D102" s="96">
        <v>36731875.99000001</v>
      </c>
      <c r="E102" s="97">
        <v>35599979.49000001</v>
      </c>
      <c r="F102" s="96">
        <v>35599979.49000001</v>
      </c>
      <c r="G102" s="98">
        <v>1131896.5</v>
      </c>
    </row>
    <row r="103" spans="1:7" ht="12" customHeight="1">
      <c r="A103" s="95" t="s">
        <v>292</v>
      </c>
      <c r="B103" s="96">
        <v>0</v>
      </c>
      <c r="C103" s="97">
        <v>19180333.88</v>
      </c>
      <c r="D103" s="96">
        <v>19180333.88</v>
      </c>
      <c r="E103" s="97">
        <v>18849641.889999997</v>
      </c>
      <c r="F103" s="96">
        <v>18849641.889999997</v>
      </c>
      <c r="G103" s="98">
        <v>330691.99</v>
      </c>
    </row>
    <row r="104" spans="1:7" ht="12" customHeight="1">
      <c r="A104" s="95" t="s">
        <v>293</v>
      </c>
      <c r="B104" s="96">
        <v>0</v>
      </c>
      <c r="C104" s="97">
        <v>1452325.6300000001</v>
      </c>
      <c r="D104" s="96">
        <v>1452325.6300000001</v>
      </c>
      <c r="E104" s="97">
        <v>1452325.6300000001</v>
      </c>
      <c r="F104" s="96">
        <v>1452325.6300000001</v>
      </c>
      <c r="G104" s="98">
        <v>0</v>
      </c>
    </row>
    <row r="105" spans="1:7" s="94" customFormat="1" ht="12" customHeight="1">
      <c r="A105" s="90" t="s">
        <v>294</v>
      </c>
      <c r="B105" s="91">
        <v>0</v>
      </c>
      <c r="C105" s="92">
        <v>446519130.3</v>
      </c>
      <c r="D105" s="91">
        <v>446519130.3</v>
      </c>
      <c r="E105" s="92">
        <v>414371258.08000004</v>
      </c>
      <c r="F105" s="91">
        <v>308353863.70000005</v>
      </c>
      <c r="G105" s="93">
        <v>32147872.220000006</v>
      </c>
    </row>
    <row r="106" spans="1:7" ht="12" customHeight="1">
      <c r="A106" s="95" t="s">
        <v>295</v>
      </c>
      <c r="B106" s="96">
        <v>0</v>
      </c>
      <c r="C106" s="97">
        <v>5346600.02</v>
      </c>
      <c r="D106" s="96">
        <v>5346600.02</v>
      </c>
      <c r="E106" s="97">
        <v>5346600.02</v>
      </c>
      <c r="F106" s="96">
        <v>3216758.53</v>
      </c>
      <c r="G106" s="98">
        <v>0</v>
      </c>
    </row>
    <row r="107" spans="1:7" ht="12" customHeight="1">
      <c r="A107" s="95" t="s">
        <v>296</v>
      </c>
      <c r="B107" s="96">
        <v>0</v>
      </c>
      <c r="C107" s="97">
        <v>453727.2</v>
      </c>
      <c r="D107" s="96">
        <v>453727.2</v>
      </c>
      <c r="E107" s="97">
        <v>453727.2</v>
      </c>
      <c r="F107" s="96">
        <v>453727.2</v>
      </c>
      <c r="G107" s="98">
        <v>0</v>
      </c>
    </row>
    <row r="108" spans="1:7" ht="12" customHeight="1">
      <c r="A108" s="95" t="s">
        <v>297</v>
      </c>
      <c r="B108" s="96">
        <v>0</v>
      </c>
      <c r="C108" s="97">
        <v>230940804.73999998</v>
      </c>
      <c r="D108" s="96">
        <v>230940804.73999998</v>
      </c>
      <c r="E108" s="97">
        <v>217929605.49999997</v>
      </c>
      <c r="F108" s="96">
        <v>123874547.57000002</v>
      </c>
      <c r="G108" s="98">
        <v>13011199.24</v>
      </c>
    </row>
    <row r="109" spans="1:7" ht="12" customHeight="1">
      <c r="A109" s="95" t="s">
        <v>298</v>
      </c>
      <c r="B109" s="96">
        <v>0</v>
      </c>
      <c r="C109" s="97">
        <v>57154527.75000001</v>
      </c>
      <c r="D109" s="96">
        <v>57154527.75000001</v>
      </c>
      <c r="E109" s="97">
        <v>55931179.150000006</v>
      </c>
      <c r="F109" s="96">
        <v>55931179.150000006</v>
      </c>
      <c r="G109" s="98">
        <v>1223348.6</v>
      </c>
    </row>
    <row r="110" spans="1:7" ht="12" customHeight="1">
      <c r="A110" s="95" t="s">
        <v>299</v>
      </c>
      <c r="B110" s="96">
        <v>0</v>
      </c>
      <c r="C110" s="97">
        <v>118086871.66</v>
      </c>
      <c r="D110" s="96">
        <v>118086871.66</v>
      </c>
      <c r="E110" s="97">
        <v>100473547.29</v>
      </c>
      <c r="F110" s="96">
        <v>94728631.36999999</v>
      </c>
      <c r="G110" s="98">
        <v>17613324.370000005</v>
      </c>
    </row>
    <row r="111" spans="1:7" ht="12" customHeight="1">
      <c r="A111" s="95" t="s">
        <v>300</v>
      </c>
      <c r="B111" s="96">
        <v>0</v>
      </c>
      <c r="C111" s="97">
        <v>9419948.93</v>
      </c>
      <c r="D111" s="96">
        <v>9419948.93</v>
      </c>
      <c r="E111" s="97">
        <v>9419948.92</v>
      </c>
      <c r="F111" s="96">
        <v>5332369.88</v>
      </c>
      <c r="G111" s="98">
        <v>0.010000000009313226</v>
      </c>
    </row>
    <row r="112" spans="1:7" ht="12" customHeight="1">
      <c r="A112" s="95" t="s">
        <v>301</v>
      </c>
      <c r="B112" s="96">
        <v>0</v>
      </c>
      <c r="C112" s="97">
        <v>1300000</v>
      </c>
      <c r="D112" s="96">
        <v>1300000</v>
      </c>
      <c r="E112" s="97">
        <v>1000000</v>
      </c>
      <c r="F112" s="96">
        <v>1000000</v>
      </c>
      <c r="G112" s="98">
        <v>300000</v>
      </c>
    </row>
    <row r="113" spans="1:7" ht="12" customHeight="1">
      <c r="A113" s="95" t="s">
        <v>302</v>
      </c>
      <c r="B113" s="96">
        <v>0</v>
      </c>
      <c r="C113" s="97">
        <v>4816650</v>
      </c>
      <c r="D113" s="96">
        <v>4816650</v>
      </c>
      <c r="E113" s="97">
        <v>4816650</v>
      </c>
      <c r="F113" s="96">
        <v>4816650</v>
      </c>
      <c r="G113" s="98">
        <v>0</v>
      </c>
    </row>
    <row r="114" spans="1:7" ht="12" customHeight="1">
      <c r="A114" s="95" t="s">
        <v>303</v>
      </c>
      <c r="B114" s="96">
        <v>0</v>
      </c>
      <c r="C114" s="97">
        <v>19000000</v>
      </c>
      <c r="D114" s="96">
        <v>19000000</v>
      </c>
      <c r="E114" s="97">
        <v>19000000</v>
      </c>
      <c r="F114" s="96">
        <v>19000000</v>
      </c>
      <c r="G114" s="98">
        <v>0</v>
      </c>
    </row>
    <row r="115" spans="1:7" s="94" customFormat="1" ht="15" customHeight="1">
      <c r="A115" s="99" t="s">
        <v>304</v>
      </c>
      <c r="B115" s="91">
        <v>26634150516.21</v>
      </c>
      <c r="C115" s="92">
        <v>5289168752.15</v>
      </c>
      <c r="D115" s="91">
        <v>31923319268.35999</v>
      </c>
      <c r="E115" s="92">
        <v>31178918695.469986</v>
      </c>
      <c r="F115" s="91">
        <v>31154532019.56998</v>
      </c>
      <c r="G115" s="93">
        <v>744400572.8900007</v>
      </c>
    </row>
    <row r="116" spans="1:7" ht="12" customHeight="1">
      <c r="A116" s="95" t="s">
        <v>305</v>
      </c>
      <c r="B116" s="96">
        <v>26634150516.21</v>
      </c>
      <c r="C116" s="97">
        <v>5120687549.2699995</v>
      </c>
      <c r="D116" s="96">
        <v>31754838065.47999</v>
      </c>
      <c r="E116" s="97">
        <v>31010437541.489986</v>
      </c>
      <c r="F116" s="96">
        <v>30986050865.58998</v>
      </c>
      <c r="G116" s="98">
        <v>744400523.9900007</v>
      </c>
    </row>
    <row r="117" spans="1:7" ht="12" customHeight="1">
      <c r="A117" s="95" t="s">
        <v>306</v>
      </c>
      <c r="B117" s="96">
        <v>0</v>
      </c>
      <c r="C117" s="97">
        <v>0</v>
      </c>
      <c r="D117" s="96">
        <v>0</v>
      </c>
      <c r="E117" s="97">
        <v>0</v>
      </c>
      <c r="F117" s="96">
        <v>0</v>
      </c>
      <c r="G117" s="98">
        <v>0</v>
      </c>
    </row>
    <row r="118" spans="1:7" ht="12" customHeight="1">
      <c r="A118" s="95" t="s">
        <v>307</v>
      </c>
      <c r="B118" s="96">
        <v>0</v>
      </c>
      <c r="C118" s="97">
        <v>17441257.77</v>
      </c>
      <c r="D118" s="96">
        <v>17441257.77</v>
      </c>
      <c r="E118" s="97">
        <v>17441257.77</v>
      </c>
      <c r="F118" s="96">
        <v>17441257.77</v>
      </c>
      <c r="G118" s="98">
        <v>0</v>
      </c>
    </row>
    <row r="119" spans="1:7" ht="12" customHeight="1">
      <c r="A119" s="95" t="s">
        <v>308</v>
      </c>
      <c r="B119" s="96">
        <v>0</v>
      </c>
      <c r="C119" s="97">
        <v>151039945.11</v>
      </c>
      <c r="D119" s="96">
        <v>151039945.11</v>
      </c>
      <c r="E119" s="97">
        <v>151039896.21</v>
      </c>
      <c r="F119" s="96">
        <v>151039896.21</v>
      </c>
      <c r="G119" s="98">
        <v>48.90000000037253</v>
      </c>
    </row>
    <row r="120" spans="1:7" ht="12" customHeight="1">
      <c r="A120" s="95" t="s">
        <v>309</v>
      </c>
      <c r="B120" s="96">
        <v>0</v>
      </c>
      <c r="C120" s="97">
        <v>0</v>
      </c>
      <c r="D120" s="96">
        <v>0</v>
      </c>
      <c r="E120" s="97">
        <v>0</v>
      </c>
      <c r="F120" s="96">
        <v>0</v>
      </c>
      <c r="G120" s="98">
        <v>0</v>
      </c>
    </row>
    <row r="121" spans="1:7" ht="12" customHeight="1">
      <c r="A121" s="95" t="s">
        <v>310</v>
      </c>
      <c r="B121" s="96">
        <v>0</v>
      </c>
      <c r="C121" s="97">
        <v>0</v>
      </c>
      <c r="D121" s="96">
        <v>0</v>
      </c>
      <c r="E121" s="97">
        <v>0</v>
      </c>
      <c r="F121" s="96">
        <v>0</v>
      </c>
      <c r="G121" s="98">
        <v>0</v>
      </c>
    </row>
    <row r="122" spans="1:7" ht="12" customHeight="1">
      <c r="A122" s="95" t="s">
        <v>311</v>
      </c>
      <c r="B122" s="96">
        <v>0</v>
      </c>
      <c r="C122" s="97">
        <v>0</v>
      </c>
      <c r="D122" s="96">
        <v>0</v>
      </c>
      <c r="E122" s="97">
        <v>0</v>
      </c>
      <c r="F122" s="96">
        <v>0</v>
      </c>
      <c r="G122" s="98">
        <v>0</v>
      </c>
    </row>
    <row r="123" spans="1:7" ht="12" customHeight="1">
      <c r="A123" s="95" t="s">
        <v>312</v>
      </c>
      <c r="B123" s="96">
        <v>0</v>
      </c>
      <c r="C123" s="97">
        <v>0</v>
      </c>
      <c r="D123" s="96">
        <v>0</v>
      </c>
      <c r="E123" s="97">
        <v>0</v>
      </c>
      <c r="F123" s="96">
        <v>0</v>
      </c>
      <c r="G123" s="98">
        <v>0</v>
      </c>
    </row>
    <row r="124" spans="1:7" ht="12" customHeight="1">
      <c r="A124" s="95" t="s">
        <v>313</v>
      </c>
      <c r="B124" s="96">
        <v>0</v>
      </c>
      <c r="C124" s="97">
        <v>0</v>
      </c>
      <c r="D124" s="96">
        <v>0</v>
      </c>
      <c r="E124" s="97">
        <v>0</v>
      </c>
      <c r="F124" s="96">
        <v>0</v>
      </c>
      <c r="G124" s="98">
        <v>0</v>
      </c>
    </row>
    <row r="125" spans="1:7" s="94" customFormat="1" ht="12" customHeight="1">
      <c r="A125" s="90" t="s">
        <v>314</v>
      </c>
      <c r="B125" s="91">
        <v>8523659.5</v>
      </c>
      <c r="C125" s="92">
        <v>55821357.91</v>
      </c>
      <c r="D125" s="91">
        <v>64345017.41</v>
      </c>
      <c r="E125" s="92">
        <v>64320485.78000001</v>
      </c>
      <c r="F125" s="91">
        <v>54890588.470000006</v>
      </c>
      <c r="G125" s="93">
        <v>24531.629999999575</v>
      </c>
    </row>
    <row r="126" spans="1:7" ht="12" customHeight="1">
      <c r="A126" s="95" t="s">
        <v>315</v>
      </c>
      <c r="B126" s="96">
        <v>0</v>
      </c>
      <c r="C126" s="97">
        <v>14471272.470000003</v>
      </c>
      <c r="D126" s="96">
        <v>14471272.470000003</v>
      </c>
      <c r="E126" s="97">
        <v>14452513.09</v>
      </c>
      <c r="F126" s="96">
        <v>12232296.700000001</v>
      </c>
      <c r="G126" s="98">
        <v>18759.38000000013</v>
      </c>
    </row>
    <row r="127" spans="1:7" ht="12" customHeight="1">
      <c r="A127" s="95" t="s">
        <v>316</v>
      </c>
      <c r="B127" s="96">
        <v>0</v>
      </c>
      <c r="C127" s="97">
        <v>1697499.89</v>
      </c>
      <c r="D127" s="96">
        <v>1697499.89</v>
      </c>
      <c r="E127" s="97">
        <v>1697499.89</v>
      </c>
      <c r="F127" s="96">
        <v>137499.89</v>
      </c>
      <c r="G127" s="98">
        <v>0</v>
      </c>
    </row>
    <row r="128" spans="1:7" ht="12" customHeight="1">
      <c r="A128" s="95" t="s">
        <v>317</v>
      </c>
      <c r="B128" s="96">
        <v>0</v>
      </c>
      <c r="C128" s="97">
        <v>9850319.86</v>
      </c>
      <c r="D128" s="96">
        <v>9850319.86</v>
      </c>
      <c r="E128" s="97">
        <v>9850199.76</v>
      </c>
      <c r="F128" s="96">
        <v>9850199.76</v>
      </c>
      <c r="G128" s="98">
        <v>120.10000000000582</v>
      </c>
    </row>
    <row r="129" spans="1:7" ht="12" customHeight="1">
      <c r="A129" s="95" t="s">
        <v>318</v>
      </c>
      <c r="B129" s="96">
        <v>8523659.5</v>
      </c>
      <c r="C129" s="97">
        <v>-2877949.55</v>
      </c>
      <c r="D129" s="96">
        <v>5645709.95</v>
      </c>
      <c r="E129" s="97">
        <v>5645709.95</v>
      </c>
      <c r="F129" s="96">
        <v>4930710.3100000005</v>
      </c>
      <c r="G129" s="98">
        <v>0</v>
      </c>
    </row>
    <row r="130" spans="1:7" ht="12" customHeight="1">
      <c r="A130" s="95" t="s">
        <v>319</v>
      </c>
      <c r="B130" s="96">
        <v>0</v>
      </c>
      <c r="C130" s="97">
        <v>10906016</v>
      </c>
      <c r="D130" s="96">
        <v>10906016</v>
      </c>
      <c r="E130" s="97">
        <v>10906001.97</v>
      </c>
      <c r="F130" s="96">
        <v>10906001.97</v>
      </c>
      <c r="G130" s="98">
        <v>14.029999999329448</v>
      </c>
    </row>
    <row r="131" spans="1:7" ht="12" customHeight="1">
      <c r="A131" s="95" t="s">
        <v>320</v>
      </c>
      <c r="B131" s="96">
        <v>0</v>
      </c>
      <c r="C131" s="97">
        <v>10719927.4</v>
      </c>
      <c r="D131" s="96">
        <v>10719927.4</v>
      </c>
      <c r="E131" s="97">
        <v>10715926.379999999</v>
      </c>
      <c r="F131" s="96">
        <v>7326928.1</v>
      </c>
      <c r="G131" s="98">
        <v>4001.0200000000186</v>
      </c>
    </row>
    <row r="132" spans="1:7" ht="12" customHeight="1">
      <c r="A132" s="95" t="s">
        <v>321</v>
      </c>
      <c r="B132" s="96">
        <v>0</v>
      </c>
      <c r="C132" s="97">
        <v>0</v>
      </c>
      <c r="D132" s="96">
        <v>0</v>
      </c>
      <c r="E132" s="97">
        <v>0</v>
      </c>
      <c r="F132" s="96">
        <v>0</v>
      </c>
      <c r="G132" s="98">
        <v>0</v>
      </c>
    </row>
    <row r="133" spans="1:7" ht="12" customHeight="1">
      <c r="A133" s="95" t="s">
        <v>322</v>
      </c>
      <c r="B133" s="96">
        <v>0</v>
      </c>
      <c r="C133" s="97">
        <v>0</v>
      </c>
      <c r="D133" s="96">
        <v>0</v>
      </c>
      <c r="E133" s="97">
        <v>0</v>
      </c>
      <c r="F133" s="96">
        <v>0</v>
      </c>
      <c r="G133" s="98">
        <v>0</v>
      </c>
    </row>
    <row r="134" spans="1:7" ht="12" customHeight="1">
      <c r="A134" s="95" t="s">
        <v>323</v>
      </c>
      <c r="B134" s="96">
        <v>0</v>
      </c>
      <c r="C134" s="97">
        <v>11054271.84</v>
      </c>
      <c r="D134" s="96">
        <v>11054271.84</v>
      </c>
      <c r="E134" s="97">
        <v>11052634.74</v>
      </c>
      <c r="F134" s="96">
        <v>9506951.74</v>
      </c>
      <c r="G134" s="98">
        <v>1637.1000000000931</v>
      </c>
    </row>
    <row r="135" spans="1:7" s="94" customFormat="1" ht="12" customHeight="1">
      <c r="A135" s="90" t="s">
        <v>324</v>
      </c>
      <c r="B135" s="91">
        <v>1702736069.15</v>
      </c>
      <c r="C135" s="92">
        <v>100424745.77999973</v>
      </c>
      <c r="D135" s="91">
        <v>1803160814.9299996</v>
      </c>
      <c r="E135" s="92">
        <v>838893419.2500005</v>
      </c>
      <c r="F135" s="91">
        <v>837295855.4800004</v>
      </c>
      <c r="G135" s="93">
        <v>964267395.6800001</v>
      </c>
    </row>
    <row r="136" spans="1:7" ht="12" customHeight="1">
      <c r="A136" s="95" t="s">
        <v>325</v>
      </c>
      <c r="B136" s="96">
        <v>1480153988.41</v>
      </c>
      <c r="C136" s="97">
        <v>283074423.75999975</v>
      </c>
      <c r="D136" s="96">
        <v>1763228412.1699996</v>
      </c>
      <c r="E136" s="97">
        <v>820123145.6900004</v>
      </c>
      <c r="F136" s="96">
        <v>820123145.6900004</v>
      </c>
      <c r="G136" s="98">
        <v>943105266.48</v>
      </c>
    </row>
    <row r="137" spans="1:7" ht="12" customHeight="1">
      <c r="A137" s="95" t="s">
        <v>326</v>
      </c>
      <c r="B137" s="96">
        <v>0</v>
      </c>
      <c r="C137" s="97">
        <v>15865772.760000002</v>
      </c>
      <c r="D137" s="96">
        <v>15865772.760000002</v>
      </c>
      <c r="E137" s="97">
        <v>11854597.07</v>
      </c>
      <c r="F137" s="96">
        <v>10257033.3</v>
      </c>
      <c r="G137" s="98">
        <v>4011175.6899999995</v>
      </c>
    </row>
    <row r="138" spans="1:7" ht="12" customHeight="1">
      <c r="A138" s="100" t="s">
        <v>327</v>
      </c>
      <c r="B138" s="101">
        <v>222582080.74</v>
      </c>
      <c r="C138" s="102">
        <v>-198515450.74</v>
      </c>
      <c r="D138" s="101">
        <v>24066630</v>
      </c>
      <c r="E138" s="102">
        <v>6915676.49</v>
      </c>
      <c r="F138" s="101">
        <v>6915676.49</v>
      </c>
      <c r="G138" s="103">
        <v>17150953.509999998</v>
      </c>
    </row>
    <row r="139" spans="1:7" s="94" customFormat="1" ht="12" customHeight="1">
      <c r="A139" s="90" t="s">
        <v>328</v>
      </c>
      <c r="B139" s="91">
        <v>0</v>
      </c>
      <c r="C139" s="92">
        <v>0</v>
      </c>
      <c r="D139" s="91">
        <v>0</v>
      </c>
      <c r="E139" s="92">
        <v>0</v>
      </c>
      <c r="F139" s="91">
        <v>0</v>
      </c>
      <c r="G139" s="93">
        <v>0</v>
      </c>
    </row>
    <row r="140" spans="1:7" ht="12" customHeight="1">
      <c r="A140" s="95" t="s">
        <v>329</v>
      </c>
      <c r="B140" s="96">
        <v>0</v>
      </c>
      <c r="C140" s="97">
        <v>0</v>
      </c>
      <c r="D140" s="96">
        <v>0</v>
      </c>
      <c r="E140" s="97">
        <v>0</v>
      </c>
      <c r="F140" s="96">
        <v>0</v>
      </c>
      <c r="G140" s="98">
        <v>0</v>
      </c>
    </row>
    <row r="141" spans="1:7" ht="12" customHeight="1">
      <c r="A141" s="95" t="s">
        <v>330</v>
      </c>
      <c r="B141" s="96">
        <v>0</v>
      </c>
      <c r="C141" s="97">
        <v>0</v>
      </c>
      <c r="D141" s="96">
        <v>0</v>
      </c>
      <c r="E141" s="97">
        <v>0</v>
      </c>
      <c r="F141" s="96">
        <v>0</v>
      </c>
      <c r="G141" s="98">
        <v>0</v>
      </c>
    </row>
    <row r="142" spans="1:7" ht="12" customHeight="1">
      <c r="A142" s="95" t="s">
        <v>331</v>
      </c>
      <c r="B142" s="96">
        <v>0</v>
      </c>
      <c r="C142" s="97">
        <v>0</v>
      </c>
      <c r="D142" s="96">
        <v>0</v>
      </c>
      <c r="E142" s="97">
        <v>0</v>
      </c>
      <c r="F142" s="96">
        <v>0</v>
      </c>
      <c r="G142" s="98">
        <v>0</v>
      </c>
    </row>
    <row r="143" spans="1:7" ht="12" customHeight="1">
      <c r="A143" s="95" t="s">
        <v>332</v>
      </c>
      <c r="B143" s="96">
        <v>0</v>
      </c>
      <c r="C143" s="97">
        <v>0</v>
      </c>
      <c r="D143" s="96">
        <v>0</v>
      </c>
      <c r="E143" s="97">
        <v>0</v>
      </c>
      <c r="F143" s="96">
        <v>0</v>
      </c>
      <c r="G143" s="98">
        <v>0</v>
      </c>
    </row>
    <row r="144" spans="1:7" ht="12" customHeight="1">
      <c r="A144" s="95" t="s">
        <v>333</v>
      </c>
      <c r="B144" s="96">
        <v>0</v>
      </c>
      <c r="C144" s="97">
        <v>0</v>
      </c>
      <c r="D144" s="96">
        <v>0</v>
      </c>
      <c r="E144" s="97">
        <v>0</v>
      </c>
      <c r="F144" s="96">
        <v>0</v>
      </c>
      <c r="G144" s="98">
        <v>0</v>
      </c>
    </row>
    <row r="145" spans="1:7" ht="12" customHeight="1">
      <c r="A145" s="95" t="s">
        <v>334</v>
      </c>
      <c r="B145" s="96">
        <v>0</v>
      </c>
      <c r="C145" s="97">
        <v>0</v>
      </c>
      <c r="D145" s="96">
        <v>0</v>
      </c>
      <c r="E145" s="97">
        <v>0</v>
      </c>
      <c r="F145" s="96">
        <v>0</v>
      </c>
      <c r="G145" s="98">
        <v>0</v>
      </c>
    </row>
    <row r="146" spans="1:7" ht="12" customHeight="1">
      <c r="A146" s="95" t="s">
        <v>335</v>
      </c>
      <c r="B146" s="96">
        <v>0</v>
      </c>
      <c r="C146" s="97">
        <v>0</v>
      </c>
      <c r="D146" s="96">
        <v>0</v>
      </c>
      <c r="E146" s="97">
        <v>0</v>
      </c>
      <c r="F146" s="96">
        <v>0</v>
      </c>
      <c r="G146" s="98">
        <v>0</v>
      </c>
    </row>
    <row r="147" spans="1:7" ht="12" customHeight="1">
      <c r="A147" s="95" t="s">
        <v>336</v>
      </c>
      <c r="B147" s="96">
        <v>0</v>
      </c>
      <c r="C147" s="97">
        <v>0</v>
      </c>
      <c r="D147" s="96">
        <v>0</v>
      </c>
      <c r="E147" s="97">
        <v>0</v>
      </c>
      <c r="F147" s="96">
        <v>0</v>
      </c>
      <c r="G147" s="98">
        <v>0</v>
      </c>
    </row>
    <row r="148" spans="1:7" s="94" customFormat="1" ht="12" customHeight="1">
      <c r="A148" s="90" t="s">
        <v>337</v>
      </c>
      <c r="B148" s="91">
        <v>6390449446</v>
      </c>
      <c r="C148" s="92">
        <v>1061195849.2399986</v>
      </c>
      <c r="D148" s="91">
        <v>7451645295.24</v>
      </c>
      <c r="E148" s="92">
        <v>7448376683.28</v>
      </c>
      <c r="F148" s="91">
        <v>7448376683.28</v>
      </c>
      <c r="G148" s="93">
        <v>3268611.959999998</v>
      </c>
    </row>
    <row r="149" spans="1:7" ht="12" customHeight="1">
      <c r="A149" s="95" t="s">
        <v>338</v>
      </c>
      <c r="B149" s="96">
        <v>0</v>
      </c>
      <c r="C149" s="97">
        <v>0</v>
      </c>
      <c r="D149" s="96">
        <v>0</v>
      </c>
      <c r="E149" s="97">
        <v>0</v>
      </c>
      <c r="F149" s="96">
        <v>0</v>
      </c>
      <c r="G149" s="98">
        <v>0</v>
      </c>
    </row>
    <row r="150" spans="1:7" ht="12" customHeight="1">
      <c r="A150" s="95" t="s">
        <v>339</v>
      </c>
      <c r="B150" s="96">
        <v>6390449446</v>
      </c>
      <c r="C150" s="97">
        <v>-10064952.000000954</v>
      </c>
      <c r="D150" s="96">
        <v>6380384494</v>
      </c>
      <c r="E150" s="97">
        <v>6380384494</v>
      </c>
      <c r="F150" s="96">
        <v>6380384494</v>
      </c>
      <c r="G150" s="98">
        <v>0</v>
      </c>
    </row>
    <row r="151" spans="1:7" ht="12" customHeight="1">
      <c r="A151" s="95" t="s">
        <v>340</v>
      </c>
      <c r="B151" s="96">
        <v>0</v>
      </c>
      <c r="C151" s="97">
        <v>1071260801.2399995</v>
      </c>
      <c r="D151" s="96">
        <v>1071260801.2399995</v>
      </c>
      <c r="E151" s="97">
        <v>1067992189.2799995</v>
      </c>
      <c r="F151" s="96">
        <v>1067992189.2799995</v>
      </c>
      <c r="G151" s="98">
        <v>3268611.959999998</v>
      </c>
    </row>
    <row r="152" spans="1:7" s="94" customFormat="1" ht="12" customHeight="1">
      <c r="A152" s="90" t="s">
        <v>341</v>
      </c>
      <c r="B152" s="91">
        <v>728413217.17</v>
      </c>
      <c r="C152" s="92">
        <v>-346379809.61</v>
      </c>
      <c r="D152" s="91">
        <v>382033407.56</v>
      </c>
      <c r="E152" s="92">
        <v>300433649.31</v>
      </c>
      <c r="F152" s="91">
        <v>300433649.31</v>
      </c>
      <c r="G152" s="93">
        <v>81599758.25000001</v>
      </c>
    </row>
    <row r="153" spans="1:7" ht="12" customHeight="1">
      <c r="A153" s="95" t="s">
        <v>342</v>
      </c>
      <c r="B153" s="96">
        <v>303647571.89</v>
      </c>
      <c r="C153" s="97">
        <v>-176960273.66</v>
      </c>
      <c r="D153" s="96">
        <v>126687298.23</v>
      </c>
      <c r="E153" s="97">
        <v>123473375.74</v>
      </c>
      <c r="F153" s="96">
        <v>123473375.74</v>
      </c>
      <c r="G153" s="98">
        <v>3213922.4900000095</v>
      </c>
    </row>
    <row r="154" spans="1:7" ht="12" customHeight="1">
      <c r="A154" s="95" t="s">
        <v>343</v>
      </c>
      <c r="B154" s="96">
        <v>0</v>
      </c>
      <c r="C154" s="97">
        <v>176960273.66</v>
      </c>
      <c r="D154" s="96">
        <v>176960273.66</v>
      </c>
      <c r="E154" s="97">
        <v>176960273.57</v>
      </c>
      <c r="F154" s="96">
        <v>176960273.57</v>
      </c>
      <c r="G154" s="98">
        <v>0.09000000357627869</v>
      </c>
    </row>
    <row r="155" spans="1:7" ht="12" customHeight="1">
      <c r="A155" s="95" t="s">
        <v>344</v>
      </c>
      <c r="B155" s="96">
        <v>0</v>
      </c>
      <c r="C155" s="97">
        <v>0</v>
      </c>
      <c r="D155" s="96">
        <v>0</v>
      </c>
      <c r="E155" s="97">
        <v>0</v>
      </c>
      <c r="F155" s="96">
        <v>0</v>
      </c>
      <c r="G155" s="98">
        <v>0</v>
      </c>
    </row>
    <row r="156" spans="1:7" ht="12" customHeight="1">
      <c r="A156" s="95" t="s">
        <v>345</v>
      </c>
      <c r="B156" s="96">
        <v>0</v>
      </c>
      <c r="C156" s="97">
        <v>0</v>
      </c>
      <c r="D156" s="96">
        <v>0</v>
      </c>
      <c r="E156" s="97">
        <v>0</v>
      </c>
      <c r="F156" s="96">
        <v>0</v>
      </c>
      <c r="G156" s="98">
        <v>0</v>
      </c>
    </row>
    <row r="157" spans="1:7" ht="12" customHeight="1">
      <c r="A157" s="95" t="s">
        <v>346</v>
      </c>
      <c r="B157" s="96">
        <v>0</v>
      </c>
      <c r="C157" s="97">
        <v>0</v>
      </c>
      <c r="D157" s="96">
        <v>0</v>
      </c>
      <c r="E157" s="97">
        <v>0</v>
      </c>
      <c r="F157" s="96">
        <v>0</v>
      </c>
      <c r="G157" s="98">
        <v>0</v>
      </c>
    </row>
    <row r="158" spans="1:7" ht="12" customHeight="1">
      <c r="A158" s="95" t="s">
        <v>347</v>
      </c>
      <c r="B158" s="96">
        <v>0</v>
      </c>
      <c r="C158" s="97">
        <v>0</v>
      </c>
      <c r="D158" s="96">
        <v>0</v>
      </c>
      <c r="E158" s="97">
        <v>0</v>
      </c>
      <c r="F158" s="96">
        <v>0</v>
      </c>
      <c r="G158" s="98">
        <v>0</v>
      </c>
    </row>
    <row r="159" spans="1:7" ht="12" customHeight="1">
      <c r="A159" s="95" t="s">
        <v>348</v>
      </c>
      <c r="B159" s="96">
        <v>424765645.28</v>
      </c>
      <c r="C159" s="97">
        <v>-346379809.61</v>
      </c>
      <c r="D159" s="96">
        <v>78385835.67</v>
      </c>
      <c r="E159" s="97">
        <v>0</v>
      </c>
      <c r="F159" s="96">
        <v>0</v>
      </c>
      <c r="G159" s="98">
        <v>78385835.67</v>
      </c>
    </row>
    <row r="160" spans="1:7" ht="12" customHeight="1">
      <c r="A160" s="104"/>
      <c r="B160" s="105"/>
      <c r="C160" s="106"/>
      <c r="D160" s="105"/>
      <c r="E160" s="106"/>
      <c r="F160" s="105"/>
      <c r="G160" s="107"/>
    </row>
    <row r="161" spans="1:7" ht="12" customHeight="1">
      <c r="A161" s="90" t="s">
        <v>350</v>
      </c>
      <c r="B161" s="91">
        <v>49246711107.479996</v>
      </c>
      <c r="C161" s="92">
        <v>11362306483.209997</v>
      </c>
      <c r="D161" s="91">
        <v>60609017590.689995</v>
      </c>
      <c r="E161" s="92">
        <v>58525938802.30998</v>
      </c>
      <c r="F161" s="91">
        <v>57994556406.16998</v>
      </c>
      <c r="G161" s="93">
        <v>2083078788.3800008</v>
      </c>
    </row>
    <row r="162" spans="1:7" ht="12" customHeight="1">
      <c r="A162" s="108"/>
      <c r="B162" s="109"/>
      <c r="C162" s="110"/>
      <c r="D162" s="109"/>
      <c r="E162" s="110"/>
      <c r="F162" s="109"/>
      <c r="G162" s="111"/>
    </row>
    <row r="163" spans="1:7" ht="12" customHeight="1">
      <c r="A163" s="112"/>
      <c r="B163" s="112"/>
      <c r="C163" s="112"/>
      <c r="D163" s="112"/>
      <c r="E163" s="112"/>
      <c r="F163" s="112"/>
      <c r="G163" s="112"/>
    </row>
    <row r="164" ht="12" customHeight="1"/>
    <row r="165" s="114" customFormat="1" ht="12" customHeight="1" hidden="1">
      <c r="A165" s="113" t="s">
        <v>169</v>
      </c>
    </row>
    <row r="166" spans="1:7" s="114" customFormat="1" ht="39" customHeight="1" hidden="1">
      <c r="A166" s="334" t="s">
        <v>351</v>
      </c>
      <c r="B166" s="334"/>
      <c r="C166" s="334"/>
      <c r="D166" s="334"/>
      <c r="E166" s="334"/>
      <c r="F166" s="334"/>
      <c r="G166" s="334"/>
    </row>
    <row r="167" spans="1:7" s="114" customFormat="1" ht="24" customHeight="1" hidden="1">
      <c r="A167" s="334" t="s">
        <v>352</v>
      </c>
      <c r="B167" s="334"/>
      <c r="C167" s="334"/>
      <c r="D167" s="334"/>
      <c r="E167" s="334"/>
      <c r="F167" s="334"/>
      <c r="G167" s="334"/>
    </row>
    <row r="168" spans="1:7" s="114" customFormat="1" ht="20.45" customHeight="1" hidden="1">
      <c r="A168" s="334" t="s">
        <v>353</v>
      </c>
      <c r="B168" s="334"/>
      <c r="C168" s="334"/>
      <c r="D168" s="334"/>
      <c r="E168" s="334"/>
      <c r="F168" s="334"/>
      <c r="G168" s="334"/>
    </row>
    <row r="169" spans="1:7" s="114" customFormat="1" ht="12" customHeight="1" hidden="1">
      <c r="A169" s="115" t="s">
        <v>354</v>
      </c>
      <c r="B169" s="115"/>
      <c r="C169" s="115"/>
      <c r="D169" s="115"/>
      <c r="E169" s="115"/>
      <c r="F169" s="115"/>
      <c r="G169" s="115"/>
    </row>
    <row r="170" spans="1:7" s="114" customFormat="1" ht="15" customHeight="1" hidden="1">
      <c r="A170" s="116" t="s">
        <v>355</v>
      </c>
      <c r="B170" s="116"/>
      <c r="C170" s="116"/>
      <c r="D170" s="116"/>
      <c r="E170" s="116"/>
      <c r="F170" s="116"/>
      <c r="G170" s="116"/>
    </row>
  </sheetData>
  <mergeCells count="13">
    <mergeCell ref="A168:G168"/>
    <mergeCell ref="A8:G8"/>
    <mergeCell ref="A9:A10"/>
    <mergeCell ref="B9:F9"/>
    <mergeCell ref="G9:G10"/>
    <mergeCell ref="A166:G166"/>
    <mergeCell ref="A167:G167"/>
    <mergeCell ref="A7:G7"/>
    <mergeCell ref="A1:G1"/>
    <mergeCell ref="A2:G2"/>
    <mergeCell ref="A3:G3"/>
    <mergeCell ref="A5:G5"/>
    <mergeCell ref="A6:G6"/>
  </mergeCells>
  <printOptions horizontalCentered="1"/>
  <pageMargins left="0.7086614173228347" right="0.7086614173228347" top="0.7480314960629921" bottom="0.7480314960629921" header="0.31496062992125984" footer="0.31496062992125984"/>
  <pageSetup horizontalDpi="600" verticalDpi="600" orientation="portrait"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3"/>
  <sheetViews>
    <sheetView zoomScale="120" zoomScaleNormal="120" workbookViewId="0" topLeftCell="A1">
      <selection activeCell="G12" sqref="G12"/>
    </sheetView>
  </sheetViews>
  <sheetFormatPr defaultColWidth="11.421875" defaultRowHeight="15"/>
  <cols>
    <col min="1" max="1" width="55.421875" style="73" customWidth="1"/>
    <col min="2" max="2" width="14.00390625" style="73" bestFit="1" customWidth="1"/>
    <col min="3" max="3" width="12.7109375" style="73" customWidth="1"/>
    <col min="4" max="4" width="13.7109375" style="73" customWidth="1"/>
    <col min="5" max="5" width="13.8515625" style="73" bestFit="1" customWidth="1"/>
    <col min="6" max="6" width="13.28125" style="73" customWidth="1"/>
    <col min="7" max="7" width="12.57421875" style="73" customWidth="1"/>
    <col min="8" max="16384" width="11.421875" style="73" customWidth="1"/>
  </cols>
  <sheetData>
    <row r="1" spans="1:7" s="72" customFormat="1" ht="13.5" customHeight="1">
      <c r="A1" s="330" t="s">
        <v>356</v>
      </c>
      <c r="B1" s="330"/>
      <c r="C1" s="330"/>
      <c r="D1" s="330"/>
      <c r="E1" s="330"/>
      <c r="F1" s="330"/>
      <c r="G1" s="330"/>
    </row>
    <row r="2" spans="1:8" s="72" customFormat="1" ht="16.5">
      <c r="A2" s="265" t="s">
        <v>224</v>
      </c>
      <c r="B2" s="265"/>
      <c r="C2" s="265"/>
      <c r="D2" s="265"/>
      <c r="E2" s="265"/>
      <c r="F2" s="265"/>
      <c r="G2" s="265"/>
      <c r="H2" s="71"/>
    </row>
    <row r="3" spans="1:8" s="72" customFormat="1" ht="16.5">
      <c r="A3" s="265" t="s">
        <v>683</v>
      </c>
      <c r="B3" s="265"/>
      <c r="C3" s="265"/>
      <c r="D3" s="265"/>
      <c r="E3" s="265"/>
      <c r="F3" s="265"/>
      <c r="G3" s="265"/>
      <c r="H3" s="71"/>
    </row>
    <row r="4" spans="1:8" s="72" customFormat="1" ht="5.1" customHeight="1">
      <c r="A4" s="75"/>
      <c r="B4" s="75"/>
      <c r="C4" s="75"/>
      <c r="D4" s="75"/>
      <c r="E4" s="74"/>
      <c r="F4" s="74"/>
      <c r="G4" s="74"/>
      <c r="H4" s="71"/>
    </row>
    <row r="5" spans="1:7" ht="15">
      <c r="A5" s="338" t="s">
        <v>267</v>
      </c>
      <c r="B5" s="346"/>
      <c r="C5" s="346"/>
      <c r="D5" s="346"/>
      <c r="E5" s="346"/>
      <c r="F5" s="346"/>
      <c r="G5" s="343"/>
    </row>
    <row r="6" spans="1:7" ht="15">
      <c r="A6" s="339" t="s">
        <v>357</v>
      </c>
      <c r="B6" s="345"/>
      <c r="C6" s="345"/>
      <c r="D6" s="345"/>
      <c r="E6" s="345"/>
      <c r="F6" s="345"/>
      <c r="G6" s="344"/>
    </row>
    <row r="7" spans="1:7" ht="15">
      <c r="A7" s="339" t="s">
        <v>687</v>
      </c>
      <c r="B7" s="345"/>
      <c r="C7" s="345"/>
      <c r="D7" s="345"/>
      <c r="E7" s="345"/>
      <c r="F7" s="345"/>
      <c r="G7" s="344"/>
    </row>
    <row r="8" spans="1:7" ht="15">
      <c r="A8" s="348" t="s">
        <v>3</v>
      </c>
      <c r="B8" s="349"/>
      <c r="C8" s="349"/>
      <c r="D8" s="349"/>
      <c r="E8" s="349"/>
      <c r="F8" s="349"/>
      <c r="G8" s="350"/>
    </row>
    <row r="9" spans="1:7" ht="15.75" customHeight="1">
      <c r="A9" s="351" t="s">
        <v>358</v>
      </c>
      <c r="B9" s="351" t="s">
        <v>269</v>
      </c>
      <c r="C9" s="351"/>
      <c r="D9" s="351"/>
      <c r="E9" s="351"/>
      <c r="F9" s="351"/>
      <c r="G9" s="351" t="s">
        <v>359</v>
      </c>
    </row>
    <row r="10" spans="1:7" ht="25.5">
      <c r="A10" s="351"/>
      <c r="B10" s="117" t="s">
        <v>360</v>
      </c>
      <c r="C10" s="117" t="s">
        <v>361</v>
      </c>
      <c r="D10" s="117" t="s">
        <v>362</v>
      </c>
      <c r="E10" s="117" t="s">
        <v>227</v>
      </c>
      <c r="F10" s="117" t="s">
        <v>240</v>
      </c>
      <c r="G10" s="351"/>
    </row>
    <row r="11" spans="1:7" ht="15">
      <c r="A11" s="118" t="s">
        <v>363</v>
      </c>
      <c r="B11" s="119">
        <v>13782438199.45</v>
      </c>
      <c r="C11" s="120">
        <v>4227992303.710001</v>
      </c>
      <c r="D11" s="119">
        <v>18010430503.16</v>
      </c>
      <c r="E11" s="120">
        <v>17754660282.53</v>
      </c>
      <c r="F11" s="119">
        <v>17368684896.15</v>
      </c>
      <c r="G11" s="121">
        <v>255770220.6299999</v>
      </c>
    </row>
    <row r="12" spans="1:7" s="94" customFormat="1" ht="15">
      <c r="A12" s="122" t="s">
        <v>364</v>
      </c>
      <c r="B12" s="80">
        <v>10761261199.45</v>
      </c>
      <c r="C12" s="123">
        <v>3415114097.6600027</v>
      </c>
      <c r="D12" s="80">
        <v>14176375297.11</v>
      </c>
      <c r="E12" s="123">
        <v>13920605076.480001</v>
      </c>
      <c r="F12" s="80">
        <v>13536852012.830002</v>
      </c>
      <c r="G12" s="81">
        <v>255770220.6299999</v>
      </c>
    </row>
    <row r="13" spans="1:7" s="94" customFormat="1" ht="15">
      <c r="A13" s="122" t="s">
        <v>365</v>
      </c>
      <c r="B13" s="80">
        <v>10761261199.45</v>
      </c>
      <c r="C13" s="123">
        <v>3415114097.6600027</v>
      </c>
      <c r="D13" s="80">
        <v>14176375297.11</v>
      </c>
      <c r="E13" s="123">
        <v>13920605076.480001</v>
      </c>
      <c r="F13" s="80">
        <v>13536852012.830002</v>
      </c>
      <c r="G13" s="81">
        <v>255770220.6299999</v>
      </c>
    </row>
    <row r="14" spans="1:7" s="94" customFormat="1" ht="15">
      <c r="A14" s="122" t="s">
        <v>366</v>
      </c>
      <c r="B14" s="80">
        <v>10761261199.45</v>
      </c>
      <c r="C14" s="123">
        <v>3415114097.6600027</v>
      </c>
      <c r="D14" s="80">
        <v>14176375297.11</v>
      </c>
      <c r="E14" s="123">
        <v>13920605076.480001</v>
      </c>
      <c r="F14" s="80">
        <v>13536852012.830002</v>
      </c>
      <c r="G14" s="81">
        <v>255770220.6299999</v>
      </c>
    </row>
    <row r="15" spans="1:7" s="94" customFormat="1" ht="15">
      <c r="A15" s="122" t="s">
        <v>367</v>
      </c>
      <c r="B15" s="80">
        <v>9488737011.660002</v>
      </c>
      <c r="C15" s="123">
        <v>3372059653.3700027</v>
      </c>
      <c r="D15" s="80">
        <v>12860796665.029999</v>
      </c>
      <c r="E15" s="123">
        <v>12605026444.4</v>
      </c>
      <c r="F15" s="80">
        <v>12227018055.720001</v>
      </c>
      <c r="G15" s="81">
        <v>255770220.6299999</v>
      </c>
    </row>
    <row r="16" spans="1:7" s="94" customFormat="1" ht="15">
      <c r="A16" s="122" t="s">
        <v>368</v>
      </c>
      <c r="B16" s="80">
        <v>6918217938.450003</v>
      </c>
      <c r="C16" s="123">
        <v>2909762491.4400024</v>
      </c>
      <c r="D16" s="80">
        <v>9827980429.89</v>
      </c>
      <c r="E16" s="123">
        <v>9572766309.43</v>
      </c>
      <c r="F16" s="80">
        <v>9244023872.93</v>
      </c>
      <c r="G16" s="81">
        <v>255214120.45999995</v>
      </c>
    </row>
    <row r="17" spans="1:7" ht="15">
      <c r="A17" s="124" t="s">
        <v>369</v>
      </c>
      <c r="B17" s="78">
        <v>8714194.96</v>
      </c>
      <c r="C17" s="125">
        <v>2722143.2499999995</v>
      </c>
      <c r="D17" s="78">
        <v>11436338.209999997</v>
      </c>
      <c r="E17" s="125">
        <v>11428989.259999996</v>
      </c>
      <c r="F17" s="78">
        <v>11154740.739999995</v>
      </c>
      <c r="G17" s="79">
        <v>7348.949999999993</v>
      </c>
    </row>
    <row r="18" spans="1:7" ht="15">
      <c r="A18" s="124" t="s">
        <v>370</v>
      </c>
      <c r="B18" s="78">
        <v>13226125.260000002</v>
      </c>
      <c r="C18" s="125">
        <v>805219.5299999989</v>
      </c>
      <c r="D18" s="78">
        <v>14031344.790000001</v>
      </c>
      <c r="E18" s="125">
        <v>14031344.790000001</v>
      </c>
      <c r="F18" s="78">
        <v>13652273.930000003</v>
      </c>
      <c r="G18" s="79">
        <v>0</v>
      </c>
    </row>
    <row r="19" spans="1:7" ht="15">
      <c r="A19" s="124" t="s">
        <v>371</v>
      </c>
      <c r="B19" s="78">
        <v>0</v>
      </c>
      <c r="C19" s="125">
        <v>3817010.13</v>
      </c>
      <c r="D19" s="78">
        <v>3817010.13</v>
      </c>
      <c r="E19" s="125">
        <v>3817010.13</v>
      </c>
      <c r="F19" s="78">
        <v>3817010.13</v>
      </c>
      <c r="G19" s="79">
        <v>0</v>
      </c>
    </row>
    <row r="20" spans="1:7" ht="15">
      <c r="A20" s="124" t="s">
        <v>372</v>
      </c>
      <c r="B20" s="78">
        <v>121131810.31</v>
      </c>
      <c r="C20" s="125">
        <v>45349117.360000014</v>
      </c>
      <c r="D20" s="78">
        <v>166480927.67000002</v>
      </c>
      <c r="E20" s="125">
        <v>166480927.67000002</v>
      </c>
      <c r="F20" s="78">
        <v>158980247.67000002</v>
      </c>
      <c r="G20" s="79">
        <v>0</v>
      </c>
    </row>
    <row r="21" spans="1:7" ht="15">
      <c r="A21" s="124" t="s">
        <v>373</v>
      </c>
      <c r="B21" s="78">
        <v>16360018</v>
      </c>
      <c r="C21" s="125">
        <v>580087639.3900002</v>
      </c>
      <c r="D21" s="78">
        <v>596447657.3900002</v>
      </c>
      <c r="E21" s="125">
        <v>595694207.2200001</v>
      </c>
      <c r="F21" s="78">
        <v>574842291.6500002</v>
      </c>
      <c r="G21" s="79">
        <v>753450.1699999997</v>
      </c>
    </row>
    <row r="22" spans="1:7" ht="15">
      <c r="A22" s="124" t="s">
        <v>374</v>
      </c>
      <c r="B22" s="78">
        <v>131055585.21</v>
      </c>
      <c r="C22" s="125">
        <v>112606201.55999999</v>
      </c>
      <c r="D22" s="78">
        <v>243661786.76999998</v>
      </c>
      <c r="E22" s="125">
        <v>243661786.76999998</v>
      </c>
      <c r="F22" s="78">
        <v>241538234.76999995</v>
      </c>
      <c r="G22" s="79">
        <v>0</v>
      </c>
    </row>
    <row r="23" spans="1:7" ht="15">
      <c r="A23" s="124" t="s">
        <v>375</v>
      </c>
      <c r="B23" s="78">
        <v>11055182.9</v>
      </c>
      <c r="C23" s="125">
        <v>-2359175.5500000003</v>
      </c>
      <c r="D23" s="78">
        <v>8696007.35</v>
      </c>
      <c r="E23" s="125">
        <v>8196007.35</v>
      </c>
      <c r="F23" s="78">
        <v>8196007.35</v>
      </c>
      <c r="G23" s="79">
        <v>500000</v>
      </c>
    </row>
    <row r="24" spans="1:7" ht="15">
      <c r="A24" s="124" t="s">
        <v>376</v>
      </c>
      <c r="B24" s="78">
        <v>8551912.36</v>
      </c>
      <c r="C24" s="125">
        <v>8702671.360000001</v>
      </c>
      <c r="D24" s="78">
        <v>17254583.720000006</v>
      </c>
      <c r="E24" s="125">
        <v>17207039.030000005</v>
      </c>
      <c r="F24" s="78">
        <v>16538159.830000008</v>
      </c>
      <c r="G24" s="79">
        <v>47544.68999999997</v>
      </c>
    </row>
    <row r="25" spans="1:7" ht="15">
      <c r="A25" s="124" t="s">
        <v>377</v>
      </c>
      <c r="B25" s="78">
        <v>516610855.86</v>
      </c>
      <c r="C25" s="125">
        <v>2246544.75</v>
      </c>
      <c r="D25" s="78">
        <v>518857400.61</v>
      </c>
      <c r="E25" s="125">
        <v>482462052.21000004</v>
      </c>
      <c r="F25" s="78">
        <v>469498203.39</v>
      </c>
      <c r="G25" s="79">
        <v>36395348.399999976</v>
      </c>
    </row>
    <row r="26" spans="1:7" ht="15">
      <c r="A26" s="124" t="s">
        <v>378</v>
      </c>
      <c r="B26" s="78">
        <v>34899012.03</v>
      </c>
      <c r="C26" s="125">
        <v>2684857.16</v>
      </c>
      <c r="D26" s="78">
        <v>37583869.190000005</v>
      </c>
      <c r="E26" s="125">
        <v>30293363.090000004</v>
      </c>
      <c r="F26" s="78">
        <v>29692303.63</v>
      </c>
      <c r="G26" s="79">
        <v>7290506.1</v>
      </c>
    </row>
    <row r="27" spans="1:7" ht="15">
      <c r="A27" s="124" t="s">
        <v>379</v>
      </c>
      <c r="B27" s="78">
        <v>226331481.93</v>
      </c>
      <c r="C27" s="125">
        <v>-62957637.43000001</v>
      </c>
      <c r="D27" s="78">
        <v>163373844.5</v>
      </c>
      <c r="E27" s="125">
        <v>109816396.74000001</v>
      </c>
      <c r="F27" s="78">
        <v>105677335.36</v>
      </c>
      <c r="G27" s="79">
        <v>53557447.76</v>
      </c>
    </row>
    <row r="28" spans="1:7" ht="15">
      <c r="A28" s="124" t="s">
        <v>380</v>
      </c>
      <c r="B28" s="78">
        <v>54140341.13</v>
      </c>
      <c r="C28" s="125">
        <v>108790114.01999998</v>
      </c>
      <c r="D28" s="78">
        <v>162930455.15000004</v>
      </c>
      <c r="E28" s="125">
        <v>86768339.39000002</v>
      </c>
      <c r="F28" s="78">
        <v>83201520.27000001</v>
      </c>
      <c r="G28" s="79">
        <v>76162115.75999999</v>
      </c>
    </row>
    <row r="29" spans="1:7" ht="15">
      <c r="A29" s="124" t="s">
        <v>381</v>
      </c>
      <c r="B29" s="78">
        <v>2606313087.6099997</v>
      </c>
      <c r="C29" s="125">
        <v>188826364.42000014</v>
      </c>
      <c r="D29" s="78">
        <v>2795139452.0299997</v>
      </c>
      <c r="E29" s="125">
        <v>2795139451.9599996</v>
      </c>
      <c r="F29" s="78">
        <v>2713889687.8699994</v>
      </c>
      <c r="G29" s="79">
        <v>0.07000000006519258</v>
      </c>
    </row>
    <row r="30" spans="1:7" ht="15">
      <c r="A30" s="124" t="s">
        <v>382</v>
      </c>
      <c r="B30" s="78">
        <v>381641495.18999994</v>
      </c>
      <c r="C30" s="125">
        <v>1575483737.2600014</v>
      </c>
      <c r="D30" s="78">
        <v>1957125232.45</v>
      </c>
      <c r="E30" s="125">
        <v>1951486630.74</v>
      </c>
      <c r="F30" s="78">
        <v>1836967914.5799997</v>
      </c>
      <c r="G30" s="79">
        <v>5638601.710000001</v>
      </c>
    </row>
    <row r="31" spans="1:7" ht="15">
      <c r="A31" s="124" t="s">
        <v>383</v>
      </c>
      <c r="B31" s="78">
        <v>131441182.29</v>
      </c>
      <c r="C31" s="125">
        <v>-64846560.89</v>
      </c>
      <c r="D31" s="78">
        <v>66594621.400000006</v>
      </c>
      <c r="E31" s="125">
        <v>52858583.04000001</v>
      </c>
      <c r="F31" s="78">
        <v>52554139.29000001</v>
      </c>
      <c r="G31" s="79">
        <v>13736038.36</v>
      </c>
    </row>
    <row r="32" spans="1:7" ht="15">
      <c r="A32" s="124" t="s">
        <v>384</v>
      </c>
      <c r="B32" s="78">
        <v>56288056.29</v>
      </c>
      <c r="C32" s="125">
        <v>45351673.37</v>
      </c>
      <c r="D32" s="78">
        <v>101639729.66000001</v>
      </c>
      <c r="E32" s="125">
        <v>101639729.66000001</v>
      </c>
      <c r="F32" s="78">
        <v>99760767.61000003</v>
      </c>
      <c r="G32" s="79">
        <v>0</v>
      </c>
    </row>
    <row r="33" spans="1:7" ht="15">
      <c r="A33" s="124" t="s">
        <v>385</v>
      </c>
      <c r="B33" s="78">
        <v>45985542.31</v>
      </c>
      <c r="C33" s="125">
        <v>6288069.159999996</v>
      </c>
      <c r="D33" s="78">
        <v>52273611.47</v>
      </c>
      <c r="E33" s="125">
        <v>45143611.47</v>
      </c>
      <c r="F33" s="78">
        <v>43205682.54000001</v>
      </c>
      <c r="G33" s="79">
        <v>7130000</v>
      </c>
    </row>
    <row r="34" spans="1:7" ht="15">
      <c r="A34" s="124" t="s">
        <v>386</v>
      </c>
      <c r="B34" s="78">
        <v>22166518.96</v>
      </c>
      <c r="C34" s="125">
        <v>3157505.299999997</v>
      </c>
      <c r="D34" s="78">
        <v>25324024.259999994</v>
      </c>
      <c r="E34" s="125">
        <v>25324024.259999994</v>
      </c>
      <c r="F34" s="78">
        <v>25078605.209999993</v>
      </c>
      <c r="G34" s="79">
        <v>0</v>
      </c>
    </row>
    <row r="35" spans="1:7" ht="15">
      <c r="A35" s="124" t="s">
        <v>387</v>
      </c>
      <c r="B35" s="78">
        <v>137655177.1</v>
      </c>
      <c r="C35" s="125">
        <v>-21520054.03</v>
      </c>
      <c r="D35" s="78">
        <v>116135123.07000001</v>
      </c>
      <c r="E35" s="125">
        <v>112190495.09</v>
      </c>
      <c r="F35" s="78">
        <v>111004930.89999999</v>
      </c>
      <c r="G35" s="79">
        <v>3944627.9799999995</v>
      </c>
    </row>
    <row r="36" spans="1:7" ht="15">
      <c r="A36" s="124" t="s">
        <v>388</v>
      </c>
      <c r="B36" s="78">
        <v>17155224.39</v>
      </c>
      <c r="C36" s="125">
        <v>1337745.7100000004</v>
      </c>
      <c r="D36" s="78">
        <v>18492970.1</v>
      </c>
      <c r="E36" s="125">
        <v>16623254.350000003</v>
      </c>
      <c r="F36" s="78">
        <v>16371761.39</v>
      </c>
      <c r="G36" s="79">
        <v>1869715.75</v>
      </c>
    </row>
    <row r="37" spans="1:7" ht="15">
      <c r="A37" s="124" t="s">
        <v>389</v>
      </c>
      <c r="B37" s="78">
        <v>40450475.84</v>
      </c>
      <c r="C37" s="125">
        <v>18235506.76</v>
      </c>
      <c r="D37" s="78">
        <v>58685982.599999994</v>
      </c>
      <c r="E37" s="125">
        <v>52872575.1</v>
      </c>
      <c r="F37" s="78">
        <v>42275203.27</v>
      </c>
      <c r="G37" s="79">
        <v>5813407.5</v>
      </c>
    </row>
    <row r="38" spans="1:7" ht="15">
      <c r="A38" s="124" t="s">
        <v>390</v>
      </c>
      <c r="B38" s="78">
        <v>72273957.35</v>
      </c>
      <c r="C38" s="125">
        <v>43666329.85000001</v>
      </c>
      <c r="D38" s="78">
        <v>115940287.2</v>
      </c>
      <c r="E38" s="125">
        <v>115940287.2</v>
      </c>
      <c r="F38" s="78">
        <v>113354736.69</v>
      </c>
      <c r="G38" s="79">
        <v>0</v>
      </c>
    </row>
    <row r="39" spans="1:7" ht="15">
      <c r="A39" s="124" t="s">
        <v>391</v>
      </c>
      <c r="B39" s="78">
        <v>246000000.00000003</v>
      </c>
      <c r="C39" s="125">
        <v>-127519913.13999999</v>
      </c>
      <c r="D39" s="78">
        <v>118480086.85999998</v>
      </c>
      <c r="E39" s="125">
        <v>118480086.85999998</v>
      </c>
      <c r="F39" s="78">
        <v>113918659.71999998</v>
      </c>
      <c r="G39" s="79">
        <v>0</v>
      </c>
    </row>
    <row r="40" spans="1:7" ht="15">
      <c r="A40" s="124" t="s">
        <v>392</v>
      </c>
      <c r="B40" s="78">
        <v>172890740.35</v>
      </c>
      <c r="C40" s="125">
        <v>-57877715.56</v>
      </c>
      <c r="D40" s="78">
        <v>115013024.78999998</v>
      </c>
      <c r="E40" s="125">
        <v>114995024.78999998</v>
      </c>
      <c r="F40" s="78">
        <v>114814254.03999998</v>
      </c>
      <c r="G40" s="79">
        <v>18000</v>
      </c>
    </row>
    <row r="41" spans="1:7" ht="15">
      <c r="A41" s="124" t="s">
        <v>393</v>
      </c>
      <c r="B41" s="78">
        <v>1223573146.6699998</v>
      </c>
      <c r="C41" s="125">
        <v>413370247.1000001</v>
      </c>
      <c r="D41" s="78">
        <v>1636943393.77</v>
      </c>
      <c r="E41" s="125">
        <v>1608139280.09</v>
      </c>
      <c r="F41" s="78">
        <v>1572214762.3799992</v>
      </c>
      <c r="G41" s="79">
        <v>28804113.679999996</v>
      </c>
    </row>
    <row r="42" spans="1:7" ht="15">
      <c r="A42" s="124" t="s">
        <v>394</v>
      </c>
      <c r="B42" s="78">
        <v>222292135.01</v>
      </c>
      <c r="C42" s="125">
        <v>47149117.16</v>
      </c>
      <c r="D42" s="78">
        <v>269441252.17</v>
      </c>
      <c r="E42" s="125">
        <v>268932424.57</v>
      </c>
      <c r="F42" s="78">
        <v>266913640.60000002</v>
      </c>
      <c r="G42" s="79">
        <v>508827.6</v>
      </c>
    </row>
    <row r="43" spans="1:7" ht="15">
      <c r="A43" s="124" t="s">
        <v>395</v>
      </c>
      <c r="B43" s="78">
        <v>36690036.77</v>
      </c>
      <c r="C43" s="125">
        <v>53284527.01000003</v>
      </c>
      <c r="D43" s="78">
        <v>89974563.77999999</v>
      </c>
      <c r="E43" s="125">
        <v>89474563.77999999</v>
      </c>
      <c r="F43" s="78">
        <v>86507588.26999998</v>
      </c>
      <c r="G43" s="79">
        <v>500000</v>
      </c>
    </row>
    <row r="44" spans="1:7" ht="15">
      <c r="A44" s="124" t="s">
        <v>396</v>
      </c>
      <c r="B44" s="78">
        <v>350994633.96000004</v>
      </c>
      <c r="C44" s="125">
        <v>-18824917.46999996</v>
      </c>
      <c r="D44" s="78">
        <v>332169716.49</v>
      </c>
      <c r="E44" s="125">
        <v>319657690.51000005</v>
      </c>
      <c r="F44" s="78">
        <v>304956037.6599999</v>
      </c>
      <c r="G44" s="79">
        <v>12512025.98</v>
      </c>
    </row>
    <row r="45" spans="1:7" ht="15">
      <c r="A45" s="124" t="s">
        <v>397</v>
      </c>
      <c r="B45" s="78">
        <v>12330008.409999998</v>
      </c>
      <c r="C45" s="125">
        <v>1706123.900000001</v>
      </c>
      <c r="D45" s="78">
        <v>14036132.309999995</v>
      </c>
      <c r="E45" s="125">
        <v>14011132.309999995</v>
      </c>
      <c r="F45" s="78">
        <v>13447172.189999996</v>
      </c>
      <c r="G45" s="79">
        <v>25000</v>
      </c>
    </row>
    <row r="46" spans="1:7" ht="15">
      <c r="A46" s="122" t="s">
        <v>398</v>
      </c>
      <c r="B46" s="80">
        <v>526381015</v>
      </c>
      <c r="C46" s="123">
        <v>89559428.80000001</v>
      </c>
      <c r="D46" s="80">
        <v>615940443.8</v>
      </c>
      <c r="E46" s="123">
        <v>615940443.8</v>
      </c>
      <c r="F46" s="80">
        <v>615940443.8</v>
      </c>
      <c r="G46" s="81">
        <v>0</v>
      </c>
    </row>
    <row r="47" spans="1:7" ht="15">
      <c r="A47" s="124" t="s">
        <v>399</v>
      </c>
      <c r="B47" s="78">
        <v>97393445</v>
      </c>
      <c r="C47" s="125">
        <v>0</v>
      </c>
      <c r="D47" s="78">
        <v>97393445</v>
      </c>
      <c r="E47" s="125">
        <v>97393445</v>
      </c>
      <c r="F47" s="78">
        <v>97393445</v>
      </c>
      <c r="G47" s="79">
        <v>0</v>
      </c>
    </row>
    <row r="48" spans="1:7" ht="15">
      <c r="A48" s="124" t="s">
        <v>400</v>
      </c>
      <c r="B48" s="78">
        <v>428987570</v>
      </c>
      <c r="C48" s="125">
        <v>89559428.80000001</v>
      </c>
      <c r="D48" s="78">
        <v>518546998.8</v>
      </c>
      <c r="E48" s="125">
        <v>518546998.8</v>
      </c>
      <c r="F48" s="78">
        <v>518546998.8</v>
      </c>
      <c r="G48" s="79">
        <v>0</v>
      </c>
    </row>
    <row r="49" spans="1:7" ht="15">
      <c r="A49" s="122" t="s">
        <v>401</v>
      </c>
      <c r="B49" s="80">
        <v>557549243</v>
      </c>
      <c r="C49" s="123">
        <v>57927505.27</v>
      </c>
      <c r="D49" s="80">
        <v>615476748.27</v>
      </c>
      <c r="E49" s="123">
        <v>615476748.27</v>
      </c>
      <c r="F49" s="80">
        <v>615476748.27</v>
      </c>
      <c r="G49" s="81">
        <v>0</v>
      </c>
    </row>
    <row r="50" spans="1:7" ht="15">
      <c r="A50" s="124" t="s">
        <v>402</v>
      </c>
      <c r="B50" s="78">
        <v>557549243</v>
      </c>
      <c r="C50" s="125">
        <v>57927505.27</v>
      </c>
      <c r="D50" s="78">
        <v>615476748.27</v>
      </c>
      <c r="E50" s="125">
        <v>615476748.27</v>
      </c>
      <c r="F50" s="78">
        <v>615476748.27</v>
      </c>
      <c r="G50" s="79">
        <v>0</v>
      </c>
    </row>
    <row r="51" spans="1:7" ht="15">
      <c r="A51" s="122" t="s">
        <v>403</v>
      </c>
      <c r="B51" s="80">
        <v>1486588815.21</v>
      </c>
      <c r="C51" s="123">
        <v>314810227.85999995</v>
      </c>
      <c r="D51" s="80">
        <v>1801399043.07</v>
      </c>
      <c r="E51" s="123">
        <v>1800842942.9</v>
      </c>
      <c r="F51" s="80">
        <v>1751576990.7199998</v>
      </c>
      <c r="G51" s="81">
        <v>556100.1699999571</v>
      </c>
    </row>
    <row r="52" spans="1:7" ht="15">
      <c r="A52" s="124" t="s">
        <v>404</v>
      </c>
      <c r="B52" s="78">
        <v>48943211.22</v>
      </c>
      <c r="C52" s="125">
        <v>3806131.7</v>
      </c>
      <c r="D52" s="78">
        <v>52749342.92</v>
      </c>
      <c r="E52" s="125">
        <v>52749342.92</v>
      </c>
      <c r="F52" s="78">
        <v>52749342.92</v>
      </c>
      <c r="G52" s="79">
        <v>0</v>
      </c>
    </row>
    <row r="53" spans="1:7" ht="15">
      <c r="A53" s="124" t="s">
        <v>405</v>
      </c>
      <c r="B53" s="78">
        <v>464895427</v>
      </c>
      <c r="C53" s="125">
        <v>352220185.15</v>
      </c>
      <c r="D53" s="78">
        <v>817115612.15</v>
      </c>
      <c r="E53" s="125">
        <v>816559511.98</v>
      </c>
      <c r="F53" s="78">
        <v>789607294.11</v>
      </c>
      <c r="G53" s="79">
        <v>556100.1699999571</v>
      </c>
    </row>
    <row r="54" spans="1:7" ht="15">
      <c r="A54" s="124" t="s">
        <v>406</v>
      </c>
      <c r="B54" s="78">
        <v>12302829</v>
      </c>
      <c r="C54" s="125">
        <v>0</v>
      </c>
      <c r="D54" s="78">
        <v>12302829</v>
      </c>
      <c r="E54" s="125">
        <v>12302829</v>
      </c>
      <c r="F54" s="78">
        <v>12302829</v>
      </c>
      <c r="G54" s="79">
        <v>0</v>
      </c>
    </row>
    <row r="55" spans="1:7" ht="15">
      <c r="A55" s="124" t="s">
        <v>407</v>
      </c>
      <c r="B55" s="78">
        <v>254568000</v>
      </c>
      <c r="C55" s="125">
        <v>0</v>
      </c>
      <c r="D55" s="78">
        <v>254568000</v>
      </c>
      <c r="E55" s="125">
        <v>254568000</v>
      </c>
      <c r="F55" s="78">
        <v>254568000</v>
      </c>
      <c r="G55" s="79">
        <v>0</v>
      </c>
    </row>
    <row r="56" spans="1:7" ht="15">
      <c r="A56" s="124" t="s">
        <v>408</v>
      </c>
      <c r="B56" s="78">
        <v>38674570</v>
      </c>
      <c r="C56" s="125">
        <v>-32716089.02</v>
      </c>
      <c r="D56" s="78">
        <v>5958480.98</v>
      </c>
      <c r="E56" s="125">
        <v>5958480.98</v>
      </c>
      <c r="F56" s="78">
        <v>4478080.02</v>
      </c>
      <c r="G56" s="79">
        <v>0</v>
      </c>
    </row>
    <row r="57" spans="1:7" ht="15">
      <c r="A57" s="124" t="s">
        <v>409</v>
      </c>
      <c r="B57" s="78">
        <v>73818511.99</v>
      </c>
      <c r="C57" s="125">
        <v>0</v>
      </c>
      <c r="D57" s="78">
        <v>73818511.99</v>
      </c>
      <c r="E57" s="125">
        <v>73818511.99</v>
      </c>
      <c r="F57" s="78">
        <v>73818511.99</v>
      </c>
      <c r="G57" s="79">
        <v>0</v>
      </c>
    </row>
    <row r="58" spans="1:7" ht="15">
      <c r="A58" s="124" t="s">
        <v>410</v>
      </c>
      <c r="B58" s="78">
        <v>593386266</v>
      </c>
      <c r="C58" s="125">
        <v>-8499999.97</v>
      </c>
      <c r="D58" s="78">
        <v>584886266.03</v>
      </c>
      <c r="E58" s="125">
        <v>584886266.03</v>
      </c>
      <c r="F58" s="78">
        <v>564052932.68</v>
      </c>
      <c r="G58" s="79">
        <v>0</v>
      </c>
    </row>
    <row r="59" spans="1:7" s="94" customFormat="1" ht="15">
      <c r="A59" s="122" t="s">
        <v>411</v>
      </c>
      <c r="B59" s="80">
        <v>1272524187.7900002</v>
      </c>
      <c r="C59" s="123">
        <v>43054444.28999997</v>
      </c>
      <c r="D59" s="80">
        <v>1315578632.0800002</v>
      </c>
      <c r="E59" s="123">
        <v>1315578632.0800002</v>
      </c>
      <c r="F59" s="80">
        <v>1309833957.1100001</v>
      </c>
      <c r="G59" s="81">
        <v>0</v>
      </c>
    </row>
    <row r="60" spans="1:7" s="94" customFormat="1" ht="15">
      <c r="A60" s="122" t="s">
        <v>412</v>
      </c>
      <c r="B60" s="80">
        <v>1272524187.7900002</v>
      </c>
      <c r="C60" s="123">
        <v>43054444.28999997</v>
      </c>
      <c r="D60" s="80">
        <v>1315578632.0800002</v>
      </c>
      <c r="E60" s="123">
        <v>1315578632.0800002</v>
      </c>
      <c r="F60" s="80">
        <v>1309833957.1100001</v>
      </c>
      <c r="G60" s="81">
        <v>0</v>
      </c>
    </row>
    <row r="61" spans="1:7" ht="15">
      <c r="A61" s="124" t="s">
        <v>413</v>
      </c>
      <c r="B61" s="78">
        <v>12000000</v>
      </c>
      <c r="C61" s="125">
        <v>-4602096.77</v>
      </c>
      <c r="D61" s="78">
        <v>7397903.23</v>
      </c>
      <c r="E61" s="125">
        <v>7397903.23</v>
      </c>
      <c r="F61" s="78">
        <v>7397903.23</v>
      </c>
      <c r="G61" s="79">
        <v>0</v>
      </c>
    </row>
    <row r="62" spans="1:7" ht="15">
      <c r="A62" s="124" t="s">
        <v>414</v>
      </c>
      <c r="B62" s="78">
        <v>294222064.95</v>
      </c>
      <c r="C62" s="125">
        <v>-49047542.480000004</v>
      </c>
      <c r="D62" s="78">
        <v>245174522.47</v>
      </c>
      <c r="E62" s="125">
        <v>245174522.47</v>
      </c>
      <c r="F62" s="78">
        <v>245174522.47</v>
      </c>
      <c r="G62" s="79">
        <v>0</v>
      </c>
    </row>
    <row r="63" spans="1:7" ht="15">
      <c r="A63" s="124" t="s">
        <v>415</v>
      </c>
      <c r="B63" s="78">
        <v>5730514.01</v>
      </c>
      <c r="C63" s="125">
        <v>2496318.59</v>
      </c>
      <c r="D63" s="78">
        <v>8226832.6</v>
      </c>
      <c r="E63" s="125">
        <v>8226832.6</v>
      </c>
      <c r="F63" s="78">
        <v>8226832.6</v>
      </c>
      <c r="G63" s="79">
        <v>0</v>
      </c>
    </row>
    <row r="64" spans="1:7" ht="15">
      <c r="A64" s="124" t="s">
        <v>416</v>
      </c>
      <c r="B64" s="78">
        <v>42278145.67</v>
      </c>
      <c r="C64" s="125">
        <v>-635481.1699999999</v>
      </c>
      <c r="D64" s="78">
        <v>41642664.50000001</v>
      </c>
      <c r="E64" s="125">
        <v>41642664.50000001</v>
      </c>
      <c r="F64" s="78">
        <v>41642664.50000001</v>
      </c>
      <c r="G64" s="79">
        <v>0</v>
      </c>
    </row>
    <row r="65" spans="1:7" ht="15">
      <c r="A65" s="124" t="s">
        <v>417</v>
      </c>
      <c r="B65" s="78">
        <v>52577661.43</v>
      </c>
      <c r="C65" s="125">
        <v>-4454129.930000002</v>
      </c>
      <c r="D65" s="78">
        <v>48123531.5</v>
      </c>
      <c r="E65" s="125">
        <v>48123531.5</v>
      </c>
      <c r="F65" s="78">
        <v>48111128.04</v>
      </c>
      <c r="G65" s="79">
        <v>0</v>
      </c>
    </row>
    <row r="66" spans="1:7" ht="15">
      <c r="A66" s="126" t="s">
        <v>418</v>
      </c>
      <c r="B66" s="127">
        <v>55412996.089999996</v>
      </c>
      <c r="C66" s="128">
        <v>5197524.609999999</v>
      </c>
      <c r="D66" s="127">
        <v>60610520.7</v>
      </c>
      <c r="E66" s="128">
        <v>60610520.7</v>
      </c>
      <c r="F66" s="127">
        <v>59031770.9</v>
      </c>
      <c r="G66" s="129">
        <v>0</v>
      </c>
    </row>
    <row r="67" spans="1:7" ht="15">
      <c r="A67" s="124" t="s">
        <v>419</v>
      </c>
      <c r="B67" s="78">
        <v>0</v>
      </c>
      <c r="C67" s="125">
        <v>5460000</v>
      </c>
      <c r="D67" s="78">
        <v>5460000</v>
      </c>
      <c r="E67" s="125">
        <v>5460000</v>
      </c>
      <c r="F67" s="78">
        <v>5460000</v>
      </c>
      <c r="G67" s="79">
        <v>0</v>
      </c>
    </row>
    <row r="68" spans="1:7" ht="15">
      <c r="A68" s="124" t="s">
        <v>420</v>
      </c>
      <c r="B68" s="78">
        <v>3170402.4600000004</v>
      </c>
      <c r="C68" s="125">
        <v>-478562.31999999995</v>
      </c>
      <c r="D68" s="78">
        <v>2691840.1399999997</v>
      </c>
      <c r="E68" s="125">
        <v>2691840.1399999997</v>
      </c>
      <c r="F68" s="78">
        <v>2691840.1399999997</v>
      </c>
      <c r="G68" s="79">
        <v>0</v>
      </c>
    </row>
    <row r="69" spans="1:7" ht="15">
      <c r="A69" s="124" t="s">
        <v>421</v>
      </c>
      <c r="B69" s="78">
        <v>4668437.3100000005</v>
      </c>
      <c r="C69" s="125">
        <v>436886.85</v>
      </c>
      <c r="D69" s="78">
        <v>5105324.16</v>
      </c>
      <c r="E69" s="125">
        <v>5105324.16</v>
      </c>
      <c r="F69" s="78">
        <v>5105324.16</v>
      </c>
      <c r="G69" s="79">
        <v>0</v>
      </c>
    </row>
    <row r="70" spans="1:7" ht="15">
      <c r="A70" s="124" t="s">
        <v>422</v>
      </c>
      <c r="B70" s="78">
        <v>5545129.260000001</v>
      </c>
      <c r="C70" s="125">
        <v>-646144.88</v>
      </c>
      <c r="D70" s="78">
        <v>4898984.38</v>
      </c>
      <c r="E70" s="125">
        <v>4898984.38</v>
      </c>
      <c r="F70" s="78">
        <v>4898984.38</v>
      </c>
      <c r="G70" s="79">
        <v>0</v>
      </c>
    </row>
    <row r="71" spans="1:7" ht="15">
      <c r="A71" s="124" t="s">
        <v>423</v>
      </c>
      <c r="B71" s="78">
        <v>4731318.72</v>
      </c>
      <c r="C71" s="125">
        <v>-146010.99000000002</v>
      </c>
      <c r="D71" s="78">
        <v>4585307.7299999995</v>
      </c>
      <c r="E71" s="125">
        <v>4585307.7299999995</v>
      </c>
      <c r="F71" s="78">
        <v>4585307.7299999995</v>
      </c>
      <c r="G71" s="79">
        <v>0</v>
      </c>
    </row>
    <row r="72" spans="1:7" ht="15">
      <c r="A72" s="124" t="s">
        <v>424</v>
      </c>
      <c r="B72" s="78">
        <v>3192309.7999999993</v>
      </c>
      <c r="C72" s="125">
        <v>-434097.51</v>
      </c>
      <c r="D72" s="78">
        <v>2758212.2899999996</v>
      </c>
      <c r="E72" s="125">
        <v>2758212.2899999996</v>
      </c>
      <c r="F72" s="78">
        <v>2758212.2899999996</v>
      </c>
      <c r="G72" s="79">
        <v>0</v>
      </c>
    </row>
    <row r="73" spans="1:7" ht="15">
      <c r="A73" s="124" t="s">
        <v>425</v>
      </c>
      <c r="B73" s="78">
        <v>5629502.649999999</v>
      </c>
      <c r="C73" s="125">
        <v>1031704.42</v>
      </c>
      <c r="D73" s="78">
        <v>6661207.069999999</v>
      </c>
      <c r="E73" s="125">
        <v>6661207.069999999</v>
      </c>
      <c r="F73" s="78">
        <v>6661207.069999999</v>
      </c>
      <c r="G73" s="79">
        <v>0</v>
      </c>
    </row>
    <row r="74" spans="1:7" ht="15">
      <c r="A74" s="124" t="s">
        <v>426</v>
      </c>
      <c r="B74" s="78">
        <v>2801469.34</v>
      </c>
      <c r="C74" s="125">
        <v>-638531.7400000001</v>
      </c>
      <c r="D74" s="78">
        <v>2162937.6</v>
      </c>
      <c r="E74" s="125">
        <v>2162937.6</v>
      </c>
      <c r="F74" s="78">
        <v>2162937.6</v>
      </c>
      <c r="G74" s="79">
        <v>0</v>
      </c>
    </row>
    <row r="75" spans="1:7" ht="15">
      <c r="A75" s="124" t="s">
        <v>427</v>
      </c>
      <c r="B75" s="78">
        <v>73881486.78</v>
      </c>
      <c r="C75" s="125">
        <v>10864569.389999997</v>
      </c>
      <c r="D75" s="78">
        <v>84746056.17</v>
      </c>
      <c r="E75" s="125">
        <v>84746056.17</v>
      </c>
      <c r="F75" s="78">
        <v>84746056.17</v>
      </c>
      <c r="G75" s="79">
        <v>0</v>
      </c>
    </row>
    <row r="76" spans="1:7" ht="15">
      <c r="A76" s="124" t="s">
        <v>428</v>
      </c>
      <c r="B76" s="78">
        <v>53501426.449999996</v>
      </c>
      <c r="C76" s="125">
        <v>2232426.1599999997</v>
      </c>
      <c r="D76" s="78">
        <v>55733852.61000001</v>
      </c>
      <c r="E76" s="125">
        <v>55733852.61000001</v>
      </c>
      <c r="F76" s="78">
        <v>55733852.61000001</v>
      </c>
      <c r="G76" s="79">
        <v>0</v>
      </c>
    </row>
    <row r="77" spans="1:7" ht="15">
      <c r="A77" s="124" t="s">
        <v>429</v>
      </c>
      <c r="B77" s="78">
        <v>8763365.840000002</v>
      </c>
      <c r="C77" s="125">
        <v>726158.7000000004</v>
      </c>
      <c r="D77" s="78">
        <v>9489524.540000001</v>
      </c>
      <c r="E77" s="125">
        <v>9489524.540000001</v>
      </c>
      <c r="F77" s="78">
        <v>9489524.540000001</v>
      </c>
      <c r="G77" s="79">
        <v>0</v>
      </c>
    </row>
    <row r="78" spans="1:7" ht="15">
      <c r="A78" s="124" t="s">
        <v>430</v>
      </c>
      <c r="B78" s="78">
        <v>8229925.41</v>
      </c>
      <c r="C78" s="125">
        <v>2379475.0200000005</v>
      </c>
      <c r="D78" s="78">
        <v>10609400.43</v>
      </c>
      <c r="E78" s="125">
        <v>10609400.43</v>
      </c>
      <c r="F78" s="78">
        <v>10609400.43</v>
      </c>
      <c r="G78" s="79">
        <v>0</v>
      </c>
    </row>
    <row r="79" spans="1:7" ht="15">
      <c r="A79" s="124" t="s">
        <v>431</v>
      </c>
      <c r="B79" s="78">
        <v>61000000</v>
      </c>
      <c r="C79" s="125">
        <v>-41534527.2</v>
      </c>
      <c r="D79" s="78">
        <v>19465472.8</v>
      </c>
      <c r="E79" s="125">
        <v>19465472.8</v>
      </c>
      <c r="F79" s="78">
        <v>19465472.8</v>
      </c>
      <c r="G79" s="79">
        <v>0</v>
      </c>
    </row>
    <row r="80" spans="1:7" ht="15">
      <c r="A80" s="124" t="s">
        <v>432</v>
      </c>
      <c r="B80" s="78">
        <v>23374986.210000005</v>
      </c>
      <c r="C80" s="125">
        <v>-785152.3700000006</v>
      </c>
      <c r="D80" s="78">
        <v>22589833.84</v>
      </c>
      <c r="E80" s="125">
        <v>22589833.84</v>
      </c>
      <c r="F80" s="78">
        <v>20360939.650000002</v>
      </c>
      <c r="G80" s="79">
        <v>0</v>
      </c>
    </row>
    <row r="81" spans="1:7" ht="15">
      <c r="A81" s="124" t="s">
        <v>433</v>
      </c>
      <c r="B81" s="78">
        <v>35555564.83</v>
      </c>
      <c r="C81" s="125">
        <v>-742823.2699999998</v>
      </c>
      <c r="D81" s="78">
        <v>34812741.559999995</v>
      </c>
      <c r="E81" s="125">
        <v>34812741.559999995</v>
      </c>
      <c r="F81" s="78">
        <v>34812741.559999995</v>
      </c>
      <c r="G81" s="79">
        <v>0</v>
      </c>
    </row>
    <row r="82" spans="1:7" ht="15">
      <c r="A82" s="124" t="s">
        <v>434</v>
      </c>
      <c r="B82" s="78">
        <v>20521840.889999997</v>
      </c>
      <c r="C82" s="125">
        <v>1046415.3400000001</v>
      </c>
      <c r="D82" s="78">
        <v>21568256.23</v>
      </c>
      <c r="E82" s="125">
        <v>21568256.23</v>
      </c>
      <c r="F82" s="78">
        <v>21568256.23</v>
      </c>
      <c r="G82" s="79">
        <v>0</v>
      </c>
    </row>
    <row r="83" spans="1:7" ht="15">
      <c r="A83" s="124" t="s">
        <v>435</v>
      </c>
      <c r="B83" s="78">
        <v>20000000</v>
      </c>
      <c r="C83" s="125">
        <v>-1418690.310000001</v>
      </c>
      <c r="D83" s="78">
        <v>18581309.689999998</v>
      </c>
      <c r="E83" s="125">
        <v>18581309.689999998</v>
      </c>
      <c r="F83" s="78">
        <v>18581309.689999998</v>
      </c>
      <c r="G83" s="79">
        <v>0</v>
      </c>
    </row>
    <row r="84" spans="1:7" ht="15">
      <c r="A84" s="124" t="s">
        <v>436</v>
      </c>
      <c r="B84" s="78">
        <v>6561009.11</v>
      </c>
      <c r="C84" s="125">
        <v>1193223.59</v>
      </c>
      <c r="D84" s="78">
        <v>7754232.7</v>
      </c>
      <c r="E84" s="125">
        <v>7754232.7</v>
      </c>
      <c r="F84" s="78">
        <v>7649131.920000001</v>
      </c>
      <c r="G84" s="79">
        <v>0</v>
      </c>
    </row>
    <row r="85" spans="1:7" ht="15">
      <c r="A85" s="124" t="s">
        <v>437</v>
      </c>
      <c r="B85" s="78">
        <v>17062648.560000006</v>
      </c>
      <c r="C85" s="125">
        <v>1908384.02</v>
      </c>
      <c r="D85" s="78">
        <v>18971032.580000002</v>
      </c>
      <c r="E85" s="125">
        <v>18971032.580000002</v>
      </c>
      <c r="F85" s="78">
        <v>18971032.580000002</v>
      </c>
      <c r="G85" s="79">
        <v>0</v>
      </c>
    </row>
    <row r="86" spans="1:7" ht="15">
      <c r="A86" s="124" t="s">
        <v>438</v>
      </c>
      <c r="B86" s="78">
        <v>0</v>
      </c>
      <c r="C86" s="125">
        <v>35937888.79</v>
      </c>
      <c r="D86" s="78">
        <v>35937888.79</v>
      </c>
      <c r="E86" s="125">
        <v>35937888.79</v>
      </c>
      <c r="F86" s="78">
        <v>35937888.79</v>
      </c>
      <c r="G86" s="79">
        <v>0</v>
      </c>
    </row>
    <row r="87" spans="1:7" ht="15">
      <c r="A87" s="124" t="s">
        <v>439</v>
      </c>
      <c r="B87" s="78">
        <v>21337695.000000004</v>
      </c>
      <c r="C87" s="125">
        <v>1445392.79</v>
      </c>
      <c r="D87" s="78">
        <v>22783087.789999995</v>
      </c>
      <c r="E87" s="125">
        <v>22783087.789999995</v>
      </c>
      <c r="F87" s="78">
        <v>22783087.789999995</v>
      </c>
      <c r="G87" s="79">
        <v>0</v>
      </c>
    </row>
    <row r="88" spans="1:7" ht="15">
      <c r="A88" s="124" t="s">
        <v>440</v>
      </c>
      <c r="B88" s="78">
        <v>21350728</v>
      </c>
      <c r="C88" s="125">
        <v>-5546301.09</v>
      </c>
      <c r="D88" s="78">
        <v>15804426.909999998</v>
      </c>
      <c r="E88" s="125">
        <v>15804426.909999998</v>
      </c>
      <c r="F88" s="78">
        <v>15804426.909999998</v>
      </c>
      <c r="G88" s="79">
        <v>0</v>
      </c>
    </row>
    <row r="89" spans="1:7" ht="15">
      <c r="A89" s="124" t="s">
        <v>441</v>
      </c>
      <c r="B89" s="78">
        <v>6158573.22</v>
      </c>
      <c r="C89" s="125">
        <v>757683.87</v>
      </c>
      <c r="D89" s="78">
        <v>6916257.090000001</v>
      </c>
      <c r="E89" s="125">
        <v>6916257.090000001</v>
      </c>
      <c r="F89" s="78">
        <v>6916257.090000001</v>
      </c>
      <c r="G89" s="79">
        <v>0</v>
      </c>
    </row>
    <row r="90" spans="1:7" ht="15">
      <c r="A90" s="124" t="s">
        <v>442</v>
      </c>
      <c r="B90" s="78">
        <v>29718010.99</v>
      </c>
      <c r="C90" s="125">
        <v>2634939.98</v>
      </c>
      <c r="D90" s="78">
        <v>32352950.970000003</v>
      </c>
      <c r="E90" s="125">
        <v>32352950.970000003</v>
      </c>
      <c r="F90" s="78">
        <v>32094546.840000004</v>
      </c>
      <c r="G90" s="79">
        <v>0</v>
      </c>
    </row>
    <row r="91" spans="1:7" ht="15">
      <c r="A91" s="124" t="s">
        <v>443</v>
      </c>
      <c r="B91" s="78">
        <v>24420158.86</v>
      </c>
      <c r="C91" s="125">
        <v>8464847.84</v>
      </c>
      <c r="D91" s="78">
        <v>32885006.7</v>
      </c>
      <c r="E91" s="125">
        <v>32885006.7</v>
      </c>
      <c r="F91" s="78">
        <v>32351352.08</v>
      </c>
      <c r="G91" s="79">
        <v>0</v>
      </c>
    </row>
    <row r="92" spans="1:7" ht="15">
      <c r="A92" s="124" t="s">
        <v>444</v>
      </c>
      <c r="B92" s="78">
        <v>0</v>
      </c>
      <c r="C92" s="125">
        <v>572780</v>
      </c>
      <c r="D92" s="78">
        <v>572780</v>
      </c>
      <c r="E92" s="125">
        <v>572780</v>
      </c>
      <c r="F92" s="78">
        <v>572780</v>
      </c>
      <c r="G92" s="79">
        <v>0</v>
      </c>
    </row>
    <row r="93" spans="1:7" ht="15">
      <c r="A93" s="124" t="s">
        <v>445</v>
      </c>
      <c r="B93" s="78">
        <v>32548855.42</v>
      </c>
      <c r="C93" s="125">
        <v>17457875.32</v>
      </c>
      <c r="D93" s="78">
        <v>50006730.739999995</v>
      </c>
      <c r="E93" s="125">
        <v>50006730.739999995</v>
      </c>
      <c r="F93" s="78">
        <v>49095063.57</v>
      </c>
      <c r="G93" s="79">
        <v>0</v>
      </c>
    </row>
    <row r="94" spans="1:7" ht="15">
      <c r="A94" s="124" t="s">
        <v>446</v>
      </c>
      <c r="B94" s="78">
        <v>24195217.33</v>
      </c>
      <c r="C94" s="125">
        <v>6757324.34</v>
      </c>
      <c r="D94" s="78">
        <v>30952541.67</v>
      </c>
      <c r="E94" s="125">
        <v>30952541.67</v>
      </c>
      <c r="F94" s="78">
        <v>30952541.67</v>
      </c>
      <c r="G94" s="79">
        <v>0</v>
      </c>
    </row>
    <row r="95" spans="1:7" ht="15">
      <c r="A95" s="124" t="s">
        <v>447</v>
      </c>
      <c r="B95" s="78">
        <v>198344601.68</v>
      </c>
      <c r="C95" s="125">
        <v>55675027.16</v>
      </c>
      <c r="D95" s="78">
        <v>254019628.83999997</v>
      </c>
      <c r="E95" s="125">
        <v>254019628.83999997</v>
      </c>
      <c r="F95" s="78">
        <v>253903828.01999998</v>
      </c>
      <c r="G95" s="79">
        <v>0</v>
      </c>
    </row>
    <row r="96" spans="1:7" ht="15">
      <c r="A96" s="124" t="s">
        <v>448</v>
      </c>
      <c r="B96" s="78">
        <v>10719908.56</v>
      </c>
      <c r="C96" s="125">
        <v>-2569934.36</v>
      </c>
      <c r="D96" s="78">
        <v>8149974.2</v>
      </c>
      <c r="E96" s="125">
        <v>8149974.2</v>
      </c>
      <c r="F96" s="78">
        <v>8149974.2</v>
      </c>
      <c r="G96" s="79">
        <v>0</v>
      </c>
    </row>
    <row r="97" spans="1:7" ht="15">
      <c r="A97" s="124" t="s">
        <v>449</v>
      </c>
      <c r="B97" s="78">
        <v>10853825.540000001</v>
      </c>
      <c r="C97" s="125">
        <v>-1629010.82</v>
      </c>
      <c r="D97" s="78">
        <v>9224814.72</v>
      </c>
      <c r="E97" s="125">
        <v>9224814.72</v>
      </c>
      <c r="F97" s="78">
        <v>9224814.72</v>
      </c>
      <c r="G97" s="79">
        <v>0</v>
      </c>
    </row>
    <row r="98" spans="1:7" ht="15">
      <c r="A98" s="124" t="s">
        <v>450</v>
      </c>
      <c r="B98" s="78">
        <v>9590557.44</v>
      </c>
      <c r="C98" s="125">
        <v>-2454353.2100000004</v>
      </c>
      <c r="D98" s="78">
        <v>7136204.23</v>
      </c>
      <c r="E98" s="125">
        <v>7136204.23</v>
      </c>
      <c r="F98" s="78">
        <v>7136204.23</v>
      </c>
      <c r="G98" s="79">
        <v>0</v>
      </c>
    </row>
    <row r="99" spans="1:7" ht="15">
      <c r="A99" s="124" t="s">
        <v>451</v>
      </c>
      <c r="B99" s="78">
        <v>28603488.589999996</v>
      </c>
      <c r="C99" s="125">
        <v>3459823.3299999996</v>
      </c>
      <c r="D99" s="78">
        <v>32063311.92</v>
      </c>
      <c r="E99" s="125">
        <v>32063311.92</v>
      </c>
      <c r="F99" s="78">
        <v>32063311.92</v>
      </c>
      <c r="G99" s="79">
        <v>0</v>
      </c>
    </row>
    <row r="100" spans="1:7" ht="15">
      <c r="A100" s="124" t="s">
        <v>452</v>
      </c>
      <c r="B100" s="78">
        <v>24954889.91</v>
      </c>
      <c r="C100" s="125">
        <v>-3860045.25</v>
      </c>
      <c r="D100" s="78">
        <v>21094844.659999996</v>
      </c>
      <c r="E100" s="125">
        <v>21094844.659999996</v>
      </c>
      <c r="F100" s="78">
        <v>21094844.659999996</v>
      </c>
      <c r="G100" s="79">
        <v>0</v>
      </c>
    </row>
    <row r="101" spans="1:7" ht="15">
      <c r="A101" s="124" t="s">
        <v>453</v>
      </c>
      <c r="B101" s="78">
        <v>4657735.74</v>
      </c>
      <c r="C101" s="125">
        <v>-1765580.5099999998</v>
      </c>
      <c r="D101" s="78">
        <v>2892155.23</v>
      </c>
      <c r="E101" s="125">
        <v>2892155.23</v>
      </c>
      <c r="F101" s="78">
        <v>2892155.23</v>
      </c>
      <c r="G101" s="79">
        <v>0</v>
      </c>
    </row>
    <row r="102" spans="1:7" ht="15">
      <c r="A102" s="124" t="s">
        <v>454</v>
      </c>
      <c r="B102" s="78">
        <v>4657735.74</v>
      </c>
      <c r="C102" s="125">
        <v>-1693209.64</v>
      </c>
      <c r="D102" s="78">
        <v>2964526.1</v>
      </c>
      <c r="E102" s="125">
        <v>2964526.1</v>
      </c>
      <c r="F102" s="78">
        <v>2964526.1</v>
      </c>
      <c r="G102" s="79">
        <v>0</v>
      </c>
    </row>
    <row r="103" spans="1:7" s="94" customFormat="1" ht="15">
      <c r="A103" s="122" t="s">
        <v>455</v>
      </c>
      <c r="B103" s="80">
        <v>3021177000</v>
      </c>
      <c r="C103" s="123">
        <v>812878206.0499988</v>
      </c>
      <c r="D103" s="80">
        <v>3834055206.0499988</v>
      </c>
      <c r="E103" s="123">
        <v>3834055206.0499988</v>
      </c>
      <c r="F103" s="80">
        <v>3831832883.3199987</v>
      </c>
      <c r="G103" s="81">
        <v>0</v>
      </c>
    </row>
    <row r="104" spans="1:7" s="94" customFormat="1" ht="15">
      <c r="A104" s="122" t="s">
        <v>456</v>
      </c>
      <c r="B104" s="80">
        <v>3021177000</v>
      </c>
      <c r="C104" s="123">
        <v>812878206.0499988</v>
      </c>
      <c r="D104" s="80">
        <v>3834055206.0499988</v>
      </c>
      <c r="E104" s="123">
        <v>3834055206.0499988</v>
      </c>
      <c r="F104" s="80">
        <v>3831832883.3199987</v>
      </c>
      <c r="G104" s="81">
        <v>0</v>
      </c>
    </row>
    <row r="105" spans="1:7" s="94" customFormat="1" ht="15">
      <c r="A105" s="122" t="s">
        <v>457</v>
      </c>
      <c r="B105" s="80">
        <v>3021177000</v>
      </c>
      <c r="C105" s="123">
        <v>812878206.0499988</v>
      </c>
      <c r="D105" s="80">
        <v>3834055206.0499988</v>
      </c>
      <c r="E105" s="123">
        <v>3834055206.0499988</v>
      </c>
      <c r="F105" s="80">
        <v>3831832883.3199987</v>
      </c>
      <c r="G105" s="81">
        <v>0</v>
      </c>
    </row>
    <row r="106" spans="1:7" s="94" customFormat="1" ht="15">
      <c r="A106" s="122" t="s">
        <v>458</v>
      </c>
      <c r="B106" s="80">
        <v>3021177000</v>
      </c>
      <c r="C106" s="123">
        <v>812878206.0499988</v>
      </c>
      <c r="D106" s="80">
        <v>3834055206.0499988</v>
      </c>
      <c r="E106" s="123">
        <v>3834055206.0499988</v>
      </c>
      <c r="F106" s="80">
        <v>3831832883.3199987</v>
      </c>
      <c r="G106" s="81">
        <v>0</v>
      </c>
    </row>
    <row r="107" spans="1:7" s="94" customFormat="1" ht="15">
      <c r="A107" s="122" t="s">
        <v>459</v>
      </c>
      <c r="B107" s="80">
        <v>3021177000</v>
      </c>
      <c r="C107" s="123">
        <v>812878206.0499988</v>
      </c>
      <c r="D107" s="80">
        <v>3834055206.0499988</v>
      </c>
      <c r="E107" s="123">
        <v>3834055206.0499988</v>
      </c>
      <c r="F107" s="80">
        <v>3831832883.3199987</v>
      </c>
      <c r="G107" s="81">
        <v>0</v>
      </c>
    </row>
    <row r="108" spans="1:7" ht="15">
      <c r="A108" s="124" t="s">
        <v>460</v>
      </c>
      <c r="B108" s="78">
        <v>3021177000</v>
      </c>
      <c r="C108" s="125">
        <v>-3021177000</v>
      </c>
      <c r="D108" s="78">
        <v>0</v>
      </c>
      <c r="E108" s="125">
        <v>0</v>
      </c>
      <c r="F108" s="78">
        <v>0</v>
      </c>
      <c r="G108" s="79">
        <v>0</v>
      </c>
    </row>
    <row r="109" spans="1:7" ht="15">
      <c r="A109" s="124" t="s">
        <v>461</v>
      </c>
      <c r="B109" s="78">
        <v>0</v>
      </c>
      <c r="C109" s="125">
        <v>1047588409.6</v>
      </c>
      <c r="D109" s="78">
        <v>1047588409.6</v>
      </c>
      <c r="E109" s="125">
        <v>1047588409.6</v>
      </c>
      <c r="F109" s="78">
        <v>1047588409.6</v>
      </c>
      <c r="G109" s="79">
        <v>0</v>
      </c>
    </row>
    <row r="110" spans="1:7" ht="15">
      <c r="A110" s="124" t="s">
        <v>462</v>
      </c>
      <c r="B110" s="78">
        <v>0</v>
      </c>
      <c r="C110" s="125">
        <v>25749388.43</v>
      </c>
      <c r="D110" s="78">
        <v>25749388.43</v>
      </c>
      <c r="E110" s="125">
        <v>25749388.43</v>
      </c>
      <c r="F110" s="78">
        <v>25675983.43</v>
      </c>
      <c r="G110" s="79">
        <v>0</v>
      </c>
    </row>
    <row r="111" spans="1:7" ht="15">
      <c r="A111" s="124" t="s">
        <v>463</v>
      </c>
      <c r="B111" s="78">
        <v>0</v>
      </c>
      <c r="C111" s="125">
        <v>20587414.529999997</v>
      </c>
      <c r="D111" s="78">
        <v>20587414.529999997</v>
      </c>
      <c r="E111" s="125">
        <v>20587414.529999997</v>
      </c>
      <c r="F111" s="78">
        <v>20587414.529999997</v>
      </c>
      <c r="G111" s="79">
        <v>0</v>
      </c>
    </row>
    <row r="112" spans="1:7" ht="15">
      <c r="A112" s="124" t="s">
        <v>464</v>
      </c>
      <c r="B112" s="78">
        <v>0</v>
      </c>
      <c r="C112" s="125">
        <v>34099288.68</v>
      </c>
      <c r="D112" s="78">
        <v>34099288.68</v>
      </c>
      <c r="E112" s="125">
        <v>34099288.68</v>
      </c>
      <c r="F112" s="78">
        <v>34099288.68</v>
      </c>
      <c r="G112" s="79">
        <v>0</v>
      </c>
    </row>
    <row r="113" spans="1:7" ht="15">
      <c r="A113" s="124" t="s">
        <v>465</v>
      </c>
      <c r="B113" s="78">
        <v>0</v>
      </c>
      <c r="C113" s="125">
        <v>15939767.81</v>
      </c>
      <c r="D113" s="78">
        <v>15939767.81</v>
      </c>
      <c r="E113" s="125">
        <v>15939767.81</v>
      </c>
      <c r="F113" s="78">
        <v>15939767.81</v>
      </c>
      <c r="G113" s="79">
        <v>0</v>
      </c>
    </row>
    <row r="114" spans="1:7" ht="15">
      <c r="A114" s="124" t="s">
        <v>466</v>
      </c>
      <c r="B114" s="78">
        <v>0</v>
      </c>
      <c r="C114" s="125">
        <v>8795824.55</v>
      </c>
      <c r="D114" s="78">
        <v>8795824.55</v>
      </c>
      <c r="E114" s="125">
        <v>8795824.55</v>
      </c>
      <c r="F114" s="78">
        <v>8795824.55</v>
      </c>
      <c r="G114" s="79">
        <v>0</v>
      </c>
    </row>
    <row r="115" spans="1:7" ht="15">
      <c r="A115" s="124" t="s">
        <v>467</v>
      </c>
      <c r="B115" s="78">
        <v>0</v>
      </c>
      <c r="C115" s="125">
        <v>15698035.13</v>
      </c>
      <c r="D115" s="78">
        <v>15698035.13</v>
      </c>
      <c r="E115" s="125">
        <v>15698035.13</v>
      </c>
      <c r="F115" s="78">
        <v>15698035.13</v>
      </c>
      <c r="G115" s="79">
        <v>0</v>
      </c>
    </row>
    <row r="116" spans="1:7" ht="15">
      <c r="A116" s="124" t="s">
        <v>468</v>
      </c>
      <c r="B116" s="78">
        <v>0</v>
      </c>
      <c r="C116" s="125">
        <v>38289157.14</v>
      </c>
      <c r="D116" s="78">
        <v>38289157.14</v>
      </c>
      <c r="E116" s="125">
        <v>38289157.14</v>
      </c>
      <c r="F116" s="78">
        <v>38289157.14</v>
      </c>
      <c r="G116" s="79">
        <v>0</v>
      </c>
    </row>
    <row r="117" spans="1:7" ht="15">
      <c r="A117" s="124" t="s">
        <v>469</v>
      </c>
      <c r="B117" s="78">
        <v>0</v>
      </c>
      <c r="C117" s="125">
        <v>10781746.71</v>
      </c>
      <c r="D117" s="78">
        <v>10781746.71</v>
      </c>
      <c r="E117" s="125">
        <v>10781746.71</v>
      </c>
      <c r="F117" s="78">
        <v>10781746.71</v>
      </c>
      <c r="G117" s="79">
        <v>0</v>
      </c>
    </row>
    <row r="118" spans="1:7" ht="15">
      <c r="A118" s="124" t="s">
        <v>470</v>
      </c>
      <c r="B118" s="78">
        <v>0</v>
      </c>
      <c r="C118" s="125">
        <v>5955163.44</v>
      </c>
      <c r="D118" s="78">
        <v>5955163.44</v>
      </c>
      <c r="E118" s="125">
        <v>5955163.44</v>
      </c>
      <c r="F118" s="78">
        <v>5955163.44</v>
      </c>
      <c r="G118" s="79">
        <v>0</v>
      </c>
    </row>
    <row r="119" spans="1:7" ht="15">
      <c r="A119" s="124" t="s">
        <v>471</v>
      </c>
      <c r="B119" s="78">
        <v>0</v>
      </c>
      <c r="C119" s="125">
        <v>32796967.58</v>
      </c>
      <c r="D119" s="78">
        <v>32796967.58</v>
      </c>
      <c r="E119" s="125">
        <v>32796967.58</v>
      </c>
      <c r="F119" s="78">
        <v>32796967.58</v>
      </c>
      <c r="G119" s="79">
        <v>0</v>
      </c>
    </row>
    <row r="120" spans="1:7" ht="15">
      <c r="A120" s="124" t="s">
        <v>472</v>
      </c>
      <c r="B120" s="78">
        <v>0</v>
      </c>
      <c r="C120" s="125">
        <v>61538088.5</v>
      </c>
      <c r="D120" s="78">
        <v>61538088.5</v>
      </c>
      <c r="E120" s="125">
        <v>61538088.5</v>
      </c>
      <c r="F120" s="78">
        <v>61538088.5</v>
      </c>
      <c r="G120" s="79">
        <v>0</v>
      </c>
    </row>
    <row r="121" spans="1:7" ht="15">
      <c r="A121" s="124" t="s">
        <v>473</v>
      </c>
      <c r="B121" s="78">
        <v>0</v>
      </c>
      <c r="C121" s="125">
        <v>57176229.69</v>
      </c>
      <c r="D121" s="78">
        <v>57176229.69</v>
      </c>
      <c r="E121" s="125">
        <v>57176229.69</v>
      </c>
      <c r="F121" s="78">
        <v>57176229.69</v>
      </c>
      <c r="G121" s="79">
        <v>0</v>
      </c>
    </row>
    <row r="122" spans="1:7" ht="15">
      <c r="A122" s="126" t="s">
        <v>474</v>
      </c>
      <c r="B122" s="127">
        <v>0</v>
      </c>
      <c r="C122" s="128">
        <v>13190577.49</v>
      </c>
      <c r="D122" s="127">
        <v>13190577.49</v>
      </c>
      <c r="E122" s="128">
        <v>13190577.49</v>
      </c>
      <c r="F122" s="127">
        <v>13190577.49</v>
      </c>
      <c r="G122" s="129">
        <v>0</v>
      </c>
    </row>
    <row r="123" spans="1:7" ht="15">
      <c r="A123" s="124" t="s">
        <v>475</v>
      </c>
      <c r="B123" s="78">
        <v>0</v>
      </c>
      <c r="C123" s="125">
        <v>17729427.01</v>
      </c>
      <c r="D123" s="78">
        <v>17729427.01</v>
      </c>
      <c r="E123" s="125">
        <v>17729427.01</v>
      </c>
      <c r="F123" s="78">
        <v>17436748.01</v>
      </c>
      <c r="G123" s="79">
        <v>0</v>
      </c>
    </row>
    <row r="124" spans="1:7" ht="15">
      <c r="A124" s="124" t="s">
        <v>476</v>
      </c>
      <c r="B124" s="78">
        <v>0</v>
      </c>
      <c r="C124" s="125">
        <v>23138726.06</v>
      </c>
      <c r="D124" s="78">
        <v>23138726.06</v>
      </c>
      <c r="E124" s="125">
        <v>23138726.06</v>
      </c>
      <c r="F124" s="78">
        <v>23052398.06</v>
      </c>
      <c r="G124" s="79">
        <v>0</v>
      </c>
    </row>
    <row r="125" spans="1:7" ht="15">
      <c r="A125" s="124" t="s">
        <v>477</v>
      </c>
      <c r="B125" s="78">
        <v>0</v>
      </c>
      <c r="C125" s="125">
        <v>110176636.83</v>
      </c>
      <c r="D125" s="78">
        <v>110176636.83</v>
      </c>
      <c r="E125" s="125">
        <v>110176636.83</v>
      </c>
      <c r="F125" s="78">
        <v>109699870.83</v>
      </c>
      <c r="G125" s="79">
        <v>0</v>
      </c>
    </row>
    <row r="126" spans="1:7" ht="15">
      <c r="A126" s="124" t="s">
        <v>478</v>
      </c>
      <c r="B126" s="78">
        <v>0</v>
      </c>
      <c r="C126" s="125">
        <v>234947836.62</v>
      </c>
      <c r="D126" s="78">
        <v>234947836.62</v>
      </c>
      <c r="E126" s="125">
        <v>234947836.62</v>
      </c>
      <c r="F126" s="78">
        <v>234947836.62</v>
      </c>
      <c r="G126" s="79">
        <v>0</v>
      </c>
    </row>
    <row r="127" spans="1:7" ht="15">
      <c r="A127" s="124" t="s">
        <v>479</v>
      </c>
      <c r="B127" s="78">
        <v>0</v>
      </c>
      <c r="C127" s="125">
        <v>11825446.07</v>
      </c>
      <c r="D127" s="78">
        <v>11825446.07</v>
      </c>
      <c r="E127" s="125">
        <v>11825446.07</v>
      </c>
      <c r="F127" s="78">
        <v>11825446.07</v>
      </c>
      <c r="G127" s="79">
        <v>0</v>
      </c>
    </row>
    <row r="128" spans="1:7" ht="15">
      <c r="A128" s="124" t="s">
        <v>480</v>
      </c>
      <c r="B128" s="78">
        <v>0</v>
      </c>
      <c r="C128" s="125">
        <v>13814498.66</v>
      </c>
      <c r="D128" s="78">
        <v>13814498.66</v>
      </c>
      <c r="E128" s="125">
        <v>13814498.66</v>
      </c>
      <c r="F128" s="78">
        <v>13814498.66</v>
      </c>
      <c r="G128" s="79">
        <v>0</v>
      </c>
    </row>
    <row r="129" spans="1:7" ht="15">
      <c r="A129" s="124" t="s">
        <v>481</v>
      </c>
      <c r="B129" s="78">
        <v>0</v>
      </c>
      <c r="C129" s="125">
        <v>16710655.34</v>
      </c>
      <c r="D129" s="78">
        <v>16710655.34</v>
      </c>
      <c r="E129" s="125">
        <v>16710655.34</v>
      </c>
      <c r="F129" s="78">
        <v>16710655.34</v>
      </c>
      <c r="G129" s="79">
        <v>0</v>
      </c>
    </row>
    <row r="130" spans="1:7" ht="15">
      <c r="A130" s="124" t="s">
        <v>482</v>
      </c>
      <c r="B130" s="78">
        <v>0</v>
      </c>
      <c r="C130" s="125">
        <v>18403023.77</v>
      </c>
      <c r="D130" s="78">
        <v>18403023.77</v>
      </c>
      <c r="E130" s="125">
        <v>18403023.77</v>
      </c>
      <c r="F130" s="78">
        <v>18403023.77</v>
      </c>
      <c r="G130" s="79">
        <v>0</v>
      </c>
    </row>
    <row r="131" spans="1:7" ht="15">
      <c r="A131" s="124" t="s">
        <v>483</v>
      </c>
      <c r="B131" s="78">
        <v>0</v>
      </c>
      <c r="C131" s="125">
        <v>12095512.63</v>
      </c>
      <c r="D131" s="78">
        <v>12095512.63</v>
      </c>
      <c r="E131" s="125">
        <v>12095512.63</v>
      </c>
      <c r="F131" s="78">
        <v>12095512.63</v>
      </c>
      <c r="G131" s="79">
        <v>0</v>
      </c>
    </row>
    <row r="132" spans="1:7" ht="15">
      <c r="A132" s="124" t="s">
        <v>484</v>
      </c>
      <c r="B132" s="78">
        <v>0</v>
      </c>
      <c r="C132" s="125">
        <v>15015690.49</v>
      </c>
      <c r="D132" s="78">
        <v>15015690.49</v>
      </c>
      <c r="E132" s="125">
        <v>15015690.49</v>
      </c>
      <c r="F132" s="78">
        <v>15015690.49</v>
      </c>
      <c r="G132" s="79">
        <v>0</v>
      </c>
    </row>
    <row r="133" spans="1:7" ht="15">
      <c r="A133" s="124" t="s">
        <v>485</v>
      </c>
      <c r="B133" s="78">
        <v>0</v>
      </c>
      <c r="C133" s="125">
        <v>74361638.84</v>
      </c>
      <c r="D133" s="78">
        <v>74361638.84</v>
      </c>
      <c r="E133" s="125">
        <v>74361638.84</v>
      </c>
      <c r="F133" s="78">
        <v>73361638.84</v>
      </c>
      <c r="G133" s="79">
        <v>0</v>
      </c>
    </row>
    <row r="134" spans="1:7" ht="15">
      <c r="A134" s="124" t="s">
        <v>486</v>
      </c>
      <c r="B134" s="78">
        <v>0</v>
      </c>
      <c r="C134" s="125">
        <v>39002737.04</v>
      </c>
      <c r="D134" s="78">
        <v>39002737.04</v>
      </c>
      <c r="E134" s="125">
        <v>39002737.04</v>
      </c>
      <c r="F134" s="78">
        <v>39002737.04</v>
      </c>
      <c r="G134" s="79">
        <v>0</v>
      </c>
    </row>
    <row r="135" spans="1:7" ht="15">
      <c r="A135" s="124" t="s">
        <v>487</v>
      </c>
      <c r="B135" s="78">
        <v>0</v>
      </c>
      <c r="C135" s="125">
        <v>26802583.5</v>
      </c>
      <c r="D135" s="78">
        <v>26802583.5</v>
      </c>
      <c r="E135" s="125">
        <v>26802583.5</v>
      </c>
      <c r="F135" s="78">
        <v>26802583.5</v>
      </c>
      <c r="G135" s="79">
        <v>0</v>
      </c>
    </row>
    <row r="136" spans="1:7" ht="15">
      <c r="A136" s="124" t="s">
        <v>488</v>
      </c>
      <c r="B136" s="78">
        <v>0</v>
      </c>
      <c r="C136" s="125">
        <v>8973883.21</v>
      </c>
      <c r="D136" s="78">
        <v>8973883.21</v>
      </c>
      <c r="E136" s="125">
        <v>8973883.21</v>
      </c>
      <c r="F136" s="78">
        <v>8973883.21</v>
      </c>
      <c r="G136" s="79">
        <v>0</v>
      </c>
    </row>
    <row r="137" spans="1:7" ht="15">
      <c r="A137" s="124" t="s">
        <v>489</v>
      </c>
      <c r="B137" s="78">
        <v>0</v>
      </c>
      <c r="C137" s="125">
        <v>13295244.2</v>
      </c>
      <c r="D137" s="78">
        <v>13295244.2</v>
      </c>
      <c r="E137" s="125">
        <v>13295244.2</v>
      </c>
      <c r="F137" s="78">
        <v>13295244.2</v>
      </c>
      <c r="G137" s="79">
        <v>0</v>
      </c>
    </row>
    <row r="138" spans="1:7" ht="15">
      <c r="A138" s="124" t="s">
        <v>490</v>
      </c>
      <c r="B138" s="78">
        <v>0</v>
      </c>
      <c r="C138" s="125">
        <v>10353498.12</v>
      </c>
      <c r="D138" s="78">
        <v>10353498.12</v>
      </c>
      <c r="E138" s="125">
        <v>10353498.12</v>
      </c>
      <c r="F138" s="78">
        <v>10353498.12</v>
      </c>
      <c r="G138" s="79">
        <v>0</v>
      </c>
    </row>
    <row r="139" spans="1:7" ht="15">
      <c r="A139" s="124" t="s">
        <v>491</v>
      </c>
      <c r="B139" s="78">
        <v>0</v>
      </c>
      <c r="C139" s="125">
        <v>21858302.759999998</v>
      </c>
      <c r="D139" s="78">
        <v>21858302.759999998</v>
      </c>
      <c r="E139" s="125">
        <v>21858302.759999998</v>
      </c>
      <c r="F139" s="78">
        <v>21858302.759999998</v>
      </c>
      <c r="G139" s="79">
        <v>0</v>
      </c>
    </row>
    <row r="140" spans="1:7" ht="15">
      <c r="A140" s="124" t="s">
        <v>492</v>
      </c>
      <c r="B140" s="78">
        <v>0</v>
      </c>
      <c r="C140" s="125">
        <v>42527066.32</v>
      </c>
      <c r="D140" s="78">
        <v>42527066.32</v>
      </c>
      <c r="E140" s="125">
        <v>42527066.32</v>
      </c>
      <c r="F140" s="78">
        <v>42527066.32</v>
      </c>
      <c r="G140" s="79">
        <v>0</v>
      </c>
    </row>
    <row r="141" spans="1:7" ht="15">
      <c r="A141" s="124" t="s">
        <v>493</v>
      </c>
      <c r="B141" s="78">
        <v>0</v>
      </c>
      <c r="C141" s="125">
        <v>18875492.65</v>
      </c>
      <c r="D141" s="78">
        <v>18875492.65</v>
      </c>
      <c r="E141" s="125">
        <v>18875492.65</v>
      </c>
      <c r="F141" s="78">
        <v>18875492.65</v>
      </c>
      <c r="G141" s="79">
        <v>0</v>
      </c>
    </row>
    <row r="142" spans="1:7" ht="15">
      <c r="A142" s="124" t="s">
        <v>494</v>
      </c>
      <c r="B142" s="78">
        <v>0</v>
      </c>
      <c r="C142" s="125">
        <v>6962114.54</v>
      </c>
      <c r="D142" s="78">
        <v>6962114.54</v>
      </c>
      <c r="E142" s="125">
        <v>6962114.54</v>
      </c>
      <c r="F142" s="78">
        <v>6962114.54</v>
      </c>
      <c r="G142" s="79">
        <v>0</v>
      </c>
    </row>
    <row r="143" spans="1:7" ht="15">
      <c r="A143" s="124" t="s">
        <v>495</v>
      </c>
      <c r="B143" s="78">
        <v>0</v>
      </c>
      <c r="C143" s="125">
        <v>34713976.739999995</v>
      </c>
      <c r="D143" s="78">
        <v>34713976.739999995</v>
      </c>
      <c r="E143" s="125">
        <v>34713976.739999995</v>
      </c>
      <c r="F143" s="78">
        <v>34713976.739999995</v>
      </c>
      <c r="G143" s="79">
        <v>0</v>
      </c>
    </row>
    <row r="144" spans="1:7" ht="15">
      <c r="A144" s="124" t="s">
        <v>496</v>
      </c>
      <c r="B144" s="78">
        <v>0</v>
      </c>
      <c r="C144" s="125">
        <v>22114945.09</v>
      </c>
      <c r="D144" s="78">
        <v>22114945.09</v>
      </c>
      <c r="E144" s="125">
        <v>22114945.09</v>
      </c>
      <c r="F144" s="78">
        <v>22114945.09</v>
      </c>
      <c r="G144" s="79">
        <v>0</v>
      </c>
    </row>
    <row r="145" spans="1:7" ht="15">
      <c r="A145" s="124" t="s">
        <v>497</v>
      </c>
      <c r="B145" s="78">
        <v>0</v>
      </c>
      <c r="C145" s="125">
        <v>42023204.4</v>
      </c>
      <c r="D145" s="78">
        <v>42023204.4</v>
      </c>
      <c r="E145" s="125">
        <v>42023204.4</v>
      </c>
      <c r="F145" s="78">
        <v>42023204.4</v>
      </c>
      <c r="G145" s="79">
        <v>0</v>
      </c>
    </row>
    <row r="146" spans="1:7" ht="15">
      <c r="A146" s="124" t="s">
        <v>498</v>
      </c>
      <c r="B146" s="78">
        <v>0</v>
      </c>
      <c r="C146" s="125">
        <v>174121353.8</v>
      </c>
      <c r="D146" s="78">
        <v>174121353.8</v>
      </c>
      <c r="E146" s="125">
        <v>174121353.8</v>
      </c>
      <c r="F146" s="78">
        <v>174121353.8</v>
      </c>
      <c r="G146" s="79">
        <v>0</v>
      </c>
    </row>
    <row r="147" spans="1:7" ht="15">
      <c r="A147" s="124" t="s">
        <v>499</v>
      </c>
      <c r="B147" s="78">
        <v>0</v>
      </c>
      <c r="C147" s="125">
        <v>10622573.89</v>
      </c>
      <c r="D147" s="78">
        <v>10622573.89</v>
      </c>
      <c r="E147" s="125">
        <v>10622573.89</v>
      </c>
      <c r="F147" s="78">
        <v>10622573.89</v>
      </c>
      <c r="G147" s="79">
        <v>0</v>
      </c>
    </row>
    <row r="148" spans="1:7" ht="15">
      <c r="A148" s="124" t="s">
        <v>500</v>
      </c>
      <c r="B148" s="78">
        <v>0</v>
      </c>
      <c r="C148" s="125">
        <v>11136090.9</v>
      </c>
      <c r="D148" s="78">
        <v>11136090.9</v>
      </c>
      <c r="E148" s="125">
        <v>11136090.9</v>
      </c>
      <c r="F148" s="78">
        <v>11136090.9</v>
      </c>
      <c r="G148" s="79">
        <v>0</v>
      </c>
    </row>
    <row r="149" spans="1:7" ht="15">
      <c r="A149" s="124" t="s">
        <v>501</v>
      </c>
      <c r="B149" s="78">
        <v>0</v>
      </c>
      <c r="C149" s="125">
        <v>28625727.5</v>
      </c>
      <c r="D149" s="78">
        <v>28625727.5</v>
      </c>
      <c r="E149" s="125">
        <v>28625727.5</v>
      </c>
      <c r="F149" s="78">
        <v>28625727.5</v>
      </c>
      <c r="G149" s="79">
        <v>0</v>
      </c>
    </row>
    <row r="150" spans="1:7" ht="15">
      <c r="A150" s="124" t="s">
        <v>502</v>
      </c>
      <c r="B150" s="78">
        <v>0</v>
      </c>
      <c r="C150" s="125">
        <v>13533766.74</v>
      </c>
      <c r="D150" s="78">
        <v>13533766.74</v>
      </c>
      <c r="E150" s="125">
        <v>13533766.74</v>
      </c>
      <c r="F150" s="78">
        <v>13533766.74</v>
      </c>
      <c r="G150" s="79">
        <v>0</v>
      </c>
    </row>
    <row r="151" spans="1:7" ht="15">
      <c r="A151" s="124" t="s">
        <v>503</v>
      </c>
      <c r="B151" s="78">
        <v>0</v>
      </c>
      <c r="C151" s="125">
        <v>23545227.2</v>
      </c>
      <c r="D151" s="78">
        <v>23545227.2</v>
      </c>
      <c r="E151" s="125">
        <v>23545227.2</v>
      </c>
      <c r="F151" s="78">
        <v>23545227.2</v>
      </c>
      <c r="G151" s="79">
        <v>0</v>
      </c>
    </row>
    <row r="152" spans="1:7" ht="15">
      <c r="A152" s="124" t="s">
        <v>504</v>
      </c>
      <c r="B152" s="78">
        <v>0</v>
      </c>
      <c r="C152" s="125">
        <v>8312780.05</v>
      </c>
      <c r="D152" s="78">
        <v>8312780.05</v>
      </c>
      <c r="E152" s="125">
        <v>8312780.05</v>
      </c>
      <c r="F152" s="78">
        <v>8312780.05</v>
      </c>
      <c r="G152" s="79">
        <v>0</v>
      </c>
    </row>
    <row r="153" spans="1:7" ht="15">
      <c r="A153" s="124" t="s">
        <v>505</v>
      </c>
      <c r="B153" s="78">
        <v>0</v>
      </c>
      <c r="C153" s="125">
        <v>44177606.660000004</v>
      </c>
      <c r="D153" s="78">
        <v>44177606.660000004</v>
      </c>
      <c r="E153" s="125">
        <v>44177606.660000004</v>
      </c>
      <c r="F153" s="78">
        <v>44177606.660000004</v>
      </c>
      <c r="G153" s="79">
        <v>0</v>
      </c>
    </row>
    <row r="154" spans="1:7" ht="15">
      <c r="A154" s="124" t="s">
        <v>506</v>
      </c>
      <c r="B154" s="78">
        <v>0</v>
      </c>
      <c r="C154" s="125">
        <v>21922101.58</v>
      </c>
      <c r="D154" s="78">
        <v>21922101.58</v>
      </c>
      <c r="E154" s="125">
        <v>21922101.58</v>
      </c>
      <c r="F154" s="78">
        <v>21922101.58</v>
      </c>
      <c r="G154" s="79">
        <v>0</v>
      </c>
    </row>
    <row r="155" spans="1:7" ht="15">
      <c r="A155" s="124" t="s">
        <v>507</v>
      </c>
      <c r="B155" s="78">
        <v>0</v>
      </c>
      <c r="C155" s="125">
        <v>21420127.35</v>
      </c>
      <c r="D155" s="78">
        <v>21420127.35</v>
      </c>
      <c r="E155" s="125">
        <v>21420127.35</v>
      </c>
      <c r="F155" s="78">
        <v>21420127.35</v>
      </c>
      <c r="G155" s="79">
        <v>0</v>
      </c>
    </row>
    <row r="156" spans="1:7" ht="15">
      <c r="A156" s="124" t="s">
        <v>508</v>
      </c>
      <c r="B156" s="78">
        <v>0</v>
      </c>
      <c r="C156" s="125">
        <v>12907137.58</v>
      </c>
      <c r="D156" s="78">
        <v>12907137.58</v>
      </c>
      <c r="E156" s="125">
        <v>12907137.58</v>
      </c>
      <c r="F156" s="78">
        <v>12907137.58</v>
      </c>
      <c r="G156" s="79">
        <v>0</v>
      </c>
    </row>
    <row r="157" spans="1:7" ht="15">
      <c r="A157" s="124" t="s">
        <v>509</v>
      </c>
      <c r="B157" s="78">
        <v>0</v>
      </c>
      <c r="C157" s="125">
        <v>15202743.3</v>
      </c>
      <c r="D157" s="78">
        <v>15202743.3</v>
      </c>
      <c r="E157" s="125">
        <v>15202743.3</v>
      </c>
      <c r="F157" s="78">
        <v>15202743.3</v>
      </c>
      <c r="G157" s="79">
        <v>0</v>
      </c>
    </row>
    <row r="158" spans="1:7" ht="15">
      <c r="A158" s="124" t="s">
        <v>510</v>
      </c>
      <c r="B158" s="78">
        <v>0</v>
      </c>
      <c r="C158" s="125">
        <v>15337705.05</v>
      </c>
      <c r="D158" s="78">
        <v>15337705.05</v>
      </c>
      <c r="E158" s="125">
        <v>15337705.05</v>
      </c>
      <c r="F158" s="78">
        <v>15337705.05</v>
      </c>
      <c r="G158" s="79">
        <v>0</v>
      </c>
    </row>
    <row r="159" spans="1:7" ht="15">
      <c r="A159" s="124" t="s">
        <v>511</v>
      </c>
      <c r="B159" s="78">
        <v>0</v>
      </c>
      <c r="C159" s="125">
        <v>24931338.45</v>
      </c>
      <c r="D159" s="78">
        <v>24931338.45</v>
      </c>
      <c r="E159" s="125">
        <v>24931338.45</v>
      </c>
      <c r="F159" s="78">
        <v>24931338.45</v>
      </c>
      <c r="G159" s="79">
        <v>0</v>
      </c>
    </row>
    <row r="160" spans="1:7" ht="15">
      <c r="A160" s="124" t="s">
        <v>512</v>
      </c>
      <c r="B160" s="78">
        <v>0</v>
      </c>
      <c r="C160" s="125">
        <v>24003587.55</v>
      </c>
      <c r="D160" s="78">
        <v>24003587.55</v>
      </c>
      <c r="E160" s="125">
        <v>24003587.55</v>
      </c>
      <c r="F160" s="78">
        <v>24003587.55</v>
      </c>
      <c r="G160" s="79">
        <v>0</v>
      </c>
    </row>
    <row r="161" spans="1:7" ht="15">
      <c r="A161" s="124" t="s">
        <v>513</v>
      </c>
      <c r="B161" s="78">
        <v>0</v>
      </c>
      <c r="C161" s="125">
        <v>65962486.02</v>
      </c>
      <c r="D161" s="78">
        <v>65962486.02</v>
      </c>
      <c r="E161" s="125">
        <v>65962486.02</v>
      </c>
      <c r="F161" s="78">
        <v>65962486.02</v>
      </c>
      <c r="G161" s="79">
        <v>0</v>
      </c>
    </row>
    <row r="162" spans="1:7" ht="15">
      <c r="A162" s="124" t="s">
        <v>514</v>
      </c>
      <c r="B162" s="78">
        <v>0</v>
      </c>
      <c r="C162" s="125">
        <v>8047183.08</v>
      </c>
      <c r="D162" s="78">
        <v>8047183.08</v>
      </c>
      <c r="E162" s="125">
        <v>8047183.08</v>
      </c>
      <c r="F162" s="78">
        <v>8047183.08</v>
      </c>
      <c r="G162" s="79">
        <v>0</v>
      </c>
    </row>
    <row r="163" spans="1:7" ht="15">
      <c r="A163" s="124" t="s">
        <v>515</v>
      </c>
      <c r="B163" s="78">
        <v>0</v>
      </c>
      <c r="C163" s="125">
        <v>45794012.52</v>
      </c>
      <c r="D163" s="78">
        <v>45794012.52</v>
      </c>
      <c r="E163" s="125">
        <v>45794012.52</v>
      </c>
      <c r="F163" s="78">
        <v>45794012.52</v>
      </c>
      <c r="G163" s="79">
        <v>0</v>
      </c>
    </row>
    <row r="164" spans="1:7" ht="15">
      <c r="A164" s="124" t="s">
        <v>516</v>
      </c>
      <c r="B164" s="78">
        <v>0</v>
      </c>
      <c r="C164" s="125">
        <v>64644026.85</v>
      </c>
      <c r="D164" s="78">
        <v>64644026.85</v>
      </c>
      <c r="E164" s="125">
        <v>64644026.85</v>
      </c>
      <c r="F164" s="78">
        <v>64644026.85</v>
      </c>
      <c r="G164" s="79">
        <v>0</v>
      </c>
    </row>
    <row r="165" spans="1:7" ht="15">
      <c r="A165" s="124" t="s">
        <v>517</v>
      </c>
      <c r="B165" s="78">
        <v>0</v>
      </c>
      <c r="C165" s="125">
        <v>40650907.6</v>
      </c>
      <c r="D165" s="78">
        <v>40650907.6</v>
      </c>
      <c r="E165" s="125">
        <v>40650907.6</v>
      </c>
      <c r="F165" s="78">
        <v>40650907.6</v>
      </c>
      <c r="G165" s="79">
        <v>0</v>
      </c>
    </row>
    <row r="166" spans="1:7" ht="15">
      <c r="A166" s="124" t="s">
        <v>518</v>
      </c>
      <c r="B166" s="78">
        <v>0</v>
      </c>
      <c r="C166" s="125">
        <v>32418641.36</v>
      </c>
      <c r="D166" s="78">
        <v>32418641.36</v>
      </c>
      <c r="E166" s="125">
        <v>32418641.36</v>
      </c>
      <c r="F166" s="78">
        <v>32418641.36</v>
      </c>
      <c r="G166" s="79">
        <v>0</v>
      </c>
    </row>
    <row r="167" spans="1:7" ht="15">
      <c r="A167" s="124" t="s">
        <v>519</v>
      </c>
      <c r="B167" s="78">
        <v>0</v>
      </c>
      <c r="C167" s="125">
        <v>34875404.23</v>
      </c>
      <c r="D167" s="78">
        <v>34875404.23</v>
      </c>
      <c r="E167" s="125">
        <v>34875404.23</v>
      </c>
      <c r="F167" s="78">
        <v>34875404.23</v>
      </c>
      <c r="G167" s="79">
        <v>0</v>
      </c>
    </row>
    <row r="168" spans="1:7" ht="15">
      <c r="A168" s="124" t="s">
        <v>520</v>
      </c>
      <c r="B168" s="78">
        <v>0</v>
      </c>
      <c r="C168" s="125">
        <v>47660723.25</v>
      </c>
      <c r="D168" s="78">
        <v>47660723.25</v>
      </c>
      <c r="E168" s="125">
        <v>47660723.25</v>
      </c>
      <c r="F168" s="78">
        <v>47660723.25</v>
      </c>
      <c r="G168" s="79">
        <v>0</v>
      </c>
    </row>
    <row r="169" spans="1:7" ht="15">
      <c r="A169" s="124" t="s">
        <v>521</v>
      </c>
      <c r="B169" s="78">
        <v>0</v>
      </c>
      <c r="C169" s="125">
        <v>27506915.93</v>
      </c>
      <c r="D169" s="78">
        <v>27506915.93</v>
      </c>
      <c r="E169" s="125">
        <v>27506915.93</v>
      </c>
      <c r="F169" s="78">
        <v>27506915.93</v>
      </c>
      <c r="G169" s="79">
        <v>0</v>
      </c>
    </row>
    <row r="170" spans="1:7" ht="15">
      <c r="A170" s="124" t="s">
        <v>522</v>
      </c>
      <c r="B170" s="78">
        <v>0</v>
      </c>
      <c r="C170" s="125">
        <v>101377756.68</v>
      </c>
      <c r="D170" s="78">
        <v>101377756.68</v>
      </c>
      <c r="E170" s="125">
        <v>101377756.68</v>
      </c>
      <c r="F170" s="78">
        <v>101377756.68</v>
      </c>
      <c r="G170" s="79">
        <v>0</v>
      </c>
    </row>
    <row r="171" spans="1:7" ht="15">
      <c r="A171" s="124" t="s">
        <v>523</v>
      </c>
      <c r="B171" s="78">
        <v>0</v>
      </c>
      <c r="C171" s="125">
        <v>39055734.849999994</v>
      </c>
      <c r="D171" s="78">
        <v>39055734.849999994</v>
      </c>
      <c r="E171" s="125">
        <v>39055734.849999994</v>
      </c>
      <c r="F171" s="78">
        <v>38848015.12</v>
      </c>
      <c r="G171" s="79">
        <v>0</v>
      </c>
    </row>
    <row r="172" spans="1:7" ht="15">
      <c r="A172" s="124" t="s">
        <v>524</v>
      </c>
      <c r="B172" s="78">
        <v>0</v>
      </c>
      <c r="C172" s="125">
        <v>57494527.05</v>
      </c>
      <c r="D172" s="78">
        <v>57494527.05</v>
      </c>
      <c r="E172" s="125">
        <v>57494527.05</v>
      </c>
      <c r="F172" s="78">
        <v>57494527.05</v>
      </c>
      <c r="G172" s="79">
        <v>0</v>
      </c>
    </row>
    <row r="173" spans="1:7" ht="15">
      <c r="A173" s="124" t="s">
        <v>525</v>
      </c>
      <c r="B173" s="78">
        <v>0</v>
      </c>
      <c r="C173" s="125">
        <v>56096418.300000004</v>
      </c>
      <c r="D173" s="78">
        <v>56096418.300000004</v>
      </c>
      <c r="E173" s="125">
        <v>56096418.300000004</v>
      </c>
      <c r="F173" s="78">
        <v>56096418.300000004</v>
      </c>
      <c r="G173" s="79">
        <v>0</v>
      </c>
    </row>
    <row r="174" spans="1:7" ht="15">
      <c r="A174" s="124" t="s">
        <v>526</v>
      </c>
      <c r="B174" s="78">
        <v>0</v>
      </c>
      <c r="C174" s="125">
        <v>31877858.84</v>
      </c>
      <c r="D174" s="78">
        <v>31877858.84</v>
      </c>
      <c r="E174" s="125">
        <v>31877858.84</v>
      </c>
      <c r="F174" s="78">
        <v>31877858.84</v>
      </c>
      <c r="G174" s="79">
        <v>0</v>
      </c>
    </row>
    <row r="175" spans="1:7" ht="15">
      <c r="A175" s="124" t="s">
        <v>527</v>
      </c>
      <c r="B175" s="78">
        <v>0</v>
      </c>
      <c r="C175" s="125">
        <v>30288531.01</v>
      </c>
      <c r="D175" s="78">
        <v>30288531.01</v>
      </c>
      <c r="E175" s="125">
        <v>30288531.01</v>
      </c>
      <c r="F175" s="78">
        <v>30203106.01</v>
      </c>
      <c r="G175" s="79">
        <v>0</v>
      </c>
    </row>
    <row r="176" spans="1:7" ht="15">
      <c r="A176" s="124" t="s">
        <v>528</v>
      </c>
      <c r="B176" s="78">
        <v>0</v>
      </c>
      <c r="C176" s="125">
        <v>40762429.16</v>
      </c>
      <c r="D176" s="78">
        <v>40762429.16</v>
      </c>
      <c r="E176" s="125">
        <v>40762429.16</v>
      </c>
      <c r="F176" s="78">
        <v>40762429.16</v>
      </c>
      <c r="G176" s="79">
        <v>0</v>
      </c>
    </row>
    <row r="177" spans="1:7" ht="15">
      <c r="A177" s="124" t="s">
        <v>529</v>
      </c>
      <c r="B177" s="78">
        <v>0</v>
      </c>
      <c r="C177" s="125">
        <v>16387464.75</v>
      </c>
      <c r="D177" s="78">
        <v>16387464.75</v>
      </c>
      <c r="E177" s="125">
        <v>16387464.75</v>
      </c>
      <c r="F177" s="78">
        <v>16387464.75</v>
      </c>
      <c r="G177" s="79">
        <v>0</v>
      </c>
    </row>
    <row r="178" spans="1:7" ht="15">
      <c r="A178" s="126" t="s">
        <v>530</v>
      </c>
      <c r="B178" s="127">
        <v>0</v>
      </c>
      <c r="C178" s="128">
        <v>9540987.66</v>
      </c>
      <c r="D178" s="127">
        <v>9540987.66</v>
      </c>
      <c r="E178" s="128">
        <v>9540987.66</v>
      </c>
      <c r="F178" s="127">
        <v>9540987.66</v>
      </c>
      <c r="G178" s="129">
        <v>0</v>
      </c>
    </row>
    <row r="179" spans="1:7" ht="15">
      <c r="A179" s="124" t="s">
        <v>531</v>
      </c>
      <c r="B179" s="78">
        <v>0</v>
      </c>
      <c r="C179" s="125">
        <v>15126099.2</v>
      </c>
      <c r="D179" s="78">
        <v>15126099.2</v>
      </c>
      <c r="E179" s="125">
        <v>15126099.2</v>
      </c>
      <c r="F179" s="78">
        <v>15126099.2</v>
      </c>
      <c r="G179" s="79">
        <v>0</v>
      </c>
    </row>
    <row r="180" spans="1:7" ht="15">
      <c r="A180" s="124" t="s">
        <v>532</v>
      </c>
      <c r="B180" s="78">
        <v>0</v>
      </c>
      <c r="C180" s="125">
        <v>8863831.55</v>
      </c>
      <c r="D180" s="78">
        <v>8863831.55</v>
      </c>
      <c r="E180" s="125">
        <v>8863831.55</v>
      </c>
      <c r="F180" s="78">
        <v>8863831.55</v>
      </c>
      <c r="G180" s="79">
        <v>0</v>
      </c>
    </row>
    <row r="181" spans="1:7" ht="15">
      <c r="A181" s="124" t="s">
        <v>533</v>
      </c>
      <c r="B181" s="78">
        <v>0</v>
      </c>
      <c r="C181" s="125">
        <v>69088641.6</v>
      </c>
      <c r="D181" s="78">
        <v>69088641.6</v>
      </c>
      <c r="E181" s="125">
        <v>69088641.6</v>
      </c>
      <c r="F181" s="78">
        <v>69088641.6</v>
      </c>
      <c r="G181" s="79">
        <v>0</v>
      </c>
    </row>
    <row r="182" spans="1:7" ht="15">
      <c r="A182" s="124" t="s">
        <v>534</v>
      </c>
      <c r="B182" s="78">
        <v>0</v>
      </c>
      <c r="C182" s="125">
        <v>20512403.39</v>
      </c>
      <c r="D182" s="78">
        <v>20512403.39</v>
      </c>
      <c r="E182" s="125">
        <v>20512403.39</v>
      </c>
      <c r="F182" s="78">
        <v>20512403.39</v>
      </c>
      <c r="G182" s="79">
        <v>0</v>
      </c>
    </row>
    <row r="183" spans="1:7" ht="15">
      <c r="A183" s="124" t="s">
        <v>535</v>
      </c>
      <c r="B183" s="78">
        <v>0</v>
      </c>
      <c r="C183" s="125">
        <v>11899394.59</v>
      </c>
      <c r="D183" s="78">
        <v>11899394.59</v>
      </c>
      <c r="E183" s="125">
        <v>11899394.59</v>
      </c>
      <c r="F183" s="78">
        <v>11899394.59</v>
      </c>
      <c r="G183" s="79">
        <v>0</v>
      </c>
    </row>
    <row r="184" spans="1:7" ht="15">
      <c r="A184" s="124" t="s">
        <v>536</v>
      </c>
      <c r="B184" s="78">
        <v>0</v>
      </c>
      <c r="C184" s="125">
        <v>11365228.81</v>
      </c>
      <c r="D184" s="78">
        <v>11365228.81</v>
      </c>
      <c r="E184" s="125">
        <v>11365228.81</v>
      </c>
      <c r="F184" s="78">
        <v>11365228.81</v>
      </c>
      <c r="G184" s="79">
        <v>0</v>
      </c>
    </row>
    <row r="185" spans="1:7" ht="15">
      <c r="A185" s="124" t="s">
        <v>537</v>
      </c>
      <c r="B185" s="78">
        <v>0</v>
      </c>
      <c r="C185" s="125">
        <v>21810166.639999997</v>
      </c>
      <c r="D185" s="78">
        <v>21810166.639999997</v>
      </c>
      <c r="E185" s="125">
        <v>21810166.639999997</v>
      </c>
      <c r="F185" s="78">
        <v>21810166.639999997</v>
      </c>
      <c r="G185" s="79">
        <v>0</v>
      </c>
    </row>
    <row r="186" spans="1:7" ht="15">
      <c r="A186" s="124" t="s">
        <v>538</v>
      </c>
      <c r="B186" s="78">
        <v>0</v>
      </c>
      <c r="C186" s="125">
        <v>9015217.93</v>
      </c>
      <c r="D186" s="78">
        <v>9015217.93</v>
      </c>
      <c r="E186" s="125">
        <v>9015217.93</v>
      </c>
      <c r="F186" s="78">
        <v>9015217.93</v>
      </c>
      <c r="G186" s="79">
        <v>0</v>
      </c>
    </row>
    <row r="187" spans="1:7" ht="15">
      <c r="A187" s="124" t="s">
        <v>539</v>
      </c>
      <c r="B187" s="78">
        <v>0</v>
      </c>
      <c r="C187" s="125">
        <v>202520321.86</v>
      </c>
      <c r="D187" s="78">
        <v>202520321.86</v>
      </c>
      <c r="E187" s="125">
        <v>202520321.86</v>
      </c>
      <c r="F187" s="78">
        <v>202520321.86</v>
      </c>
      <c r="G187" s="79">
        <v>0</v>
      </c>
    </row>
    <row r="188" spans="1:7" ht="15">
      <c r="A188" s="124" t="s">
        <v>540</v>
      </c>
      <c r="B188" s="78">
        <v>0</v>
      </c>
      <c r="C188" s="125">
        <v>20582491.65</v>
      </c>
      <c r="D188" s="78">
        <v>20582491.65</v>
      </c>
      <c r="E188" s="125">
        <v>20582491.65</v>
      </c>
      <c r="F188" s="78">
        <v>20582491.65</v>
      </c>
      <c r="G188" s="79">
        <v>0</v>
      </c>
    </row>
    <row r="189" spans="1:7" ht="15">
      <c r="A189" s="124" t="s">
        <v>541</v>
      </c>
      <c r="B189" s="78">
        <v>0</v>
      </c>
      <c r="C189" s="125">
        <v>19121331.92</v>
      </c>
      <c r="D189" s="78">
        <v>19121331.92</v>
      </c>
      <c r="E189" s="125">
        <v>19121331.92</v>
      </c>
      <c r="F189" s="78">
        <v>19121331.92</v>
      </c>
      <c r="G189" s="79">
        <v>0</v>
      </c>
    </row>
    <row r="190" spans="1:7" ht="16.5">
      <c r="A190" s="130"/>
      <c r="B190" s="131"/>
      <c r="C190" s="132"/>
      <c r="D190" s="131"/>
      <c r="E190" s="132"/>
      <c r="F190" s="131"/>
      <c r="G190" s="133"/>
    </row>
    <row r="191" spans="1:7" s="94" customFormat="1" ht="15">
      <c r="A191" s="99" t="s">
        <v>542</v>
      </c>
      <c r="B191" s="134">
        <v>35464272908.03</v>
      </c>
      <c r="C191" s="135">
        <v>7134314179.500003</v>
      </c>
      <c r="D191" s="134">
        <v>42598587087.53</v>
      </c>
      <c r="E191" s="135">
        <v>40771278519.77999</v>
      </c>
      <c r="F191" s="134">
        <v>40625871510.02</v>
      </c>
      <c r="G191" s="136">
        <v>1827308567.7500007</v>
      </c>
    </row>
    <row r="192" spans="1:7" s="94" customFormat="1" ht="15">
      <c r="A192" s="122" t="s">
        <v>364</v>
      </c>
      <c r="B192" s="80">
        <v>29073823462.030003</v>
      </c>
      <c r="C192" s="123">
        <v>6072951330.26</v>
      </c>
      <c r="D192" s="80">
        <v>35146774792.28999</v>
      </c>
      <c r="E192" s="123">
        <v>33321941210.58999</v>
      </c>
      <c r="F192" s="80">
        <v>33176534200.829994</v>
      </c>
      <c r="G192" s="81">
        <v>1824833581.7000008</v>
      </c>
    </row>
    <row r="193" spans="1:7" s="94" customFormat="1" ht="15">
      <c r="A193" s="122" t="s">
        <v>365</v>
      </c>
      <c r="B193" s="80">
        <v>29073823462.030003</v>
      </c>
      <c r="C193" s="123">
        <v>6072951330.26</v>
      </c>
      <c r="D193" s="80">
        <v>35146774792.28999</v>
      </c>
      <c r="E193" s="123">
        <v>33321941210.58999</v>
      </c>
      <c r="F193" s="80">
        <v>33176534200.829994</v>
      </c>
      <c r="G193" s="81">
        <v>1824833581.7000008</v>
      </c>
    </row>
    <row r="194" spans="1:7" s="94" customFormat="1" ht="15">
      <c r="A194" s="122" t="s">
        <v>366</v>
      </c>
      <c r="B194" s="80">
        <v>29073823462.030003</v>
      </c>
      <c r="C194" s="123">
        <v>6072951330.26</v>
      </c>
      <c r="D194" s="80">
        <v>35146774792.28999</v>
      </c>
      <c r="E194" s="123">
        <v>33321941210.58999</v>
      </c>
      <c r="F194" s="80">
        <v>33176534200.829994</v>
      </c>
      <c r="G194" s="81">
        <v>1824833581.7000008</v>
      </c>
    </row>
    <row r="195" spans="1:7" s="94" customFormat="1" ht="15">
      <c r="A195" s="122" t="s">
        <v>367</v>
      </c>
      <c r="B195" s="80">
        <v>26328050886.079998</v>
      </c>
      <c r="C195" s="123">
        <v>3680284511.9300003</v>
      </c>
      <c r="D195" s="80">
        <v>30008335398.009995</v>
      </c>
      <c r="E195" s="123">
        <v>28340683084.209988</v>
      </c>
      <c r="F195" s="80">
        <v>28213427439.339993</v>
      </c>
      <c r="G195" s="81">
        <v>1667652313.8000007</v>
      </c>
    </row>
    <row r="196" spans="1:7" s="94" customFormat="1" ht="15">
      <c r="A196" s="122" t="s">
        <v>368</v>
      </c>
      <c r="B196" s="80">
        <v>24368332370.6</v>
      </c>
      <c r="C196" s="123">
        <v>3203408849.84</v>
      </c>
      <c r="D196" s="80">
        <v>27571741220.439995</v>
      </c>
      <c r="E196" s="123">
        <v>26180156272.01999</v>
      </c>
      <c r="F196" s="80">
        <v>26058079858.609993</v>
      </c>
      <c r="G196" s="81">
        <v>1391584948.4200008</v>
      </c>
    </row>
    <row r="197" spans="1:7" ht="15">
      <c r="A197" s="124" t="s">
        <v>371</v>
      </c>
      <c r="B197" s="78">
        <v>728413217.17</v>
      </c>
      <c r="C197" s="125">
        <v>-346379809.61</v>
      </c>
      <c r="D197" s="78">
        <v>382033407.56</v>
      </c>
      <c r="E197" s="125">
        <v>300433649.31</v>
      </c>
      <c r="F197" s="78">
        <v>300433649.31</v>
      </c>
      <c r="G197" s="79">
        <v>81599758.25000001</v>
      </c>
    </row>
    <row r="198" spans="1:7" ht="15">
      <c r="A198" s="124" t="s">
        <v>373</v>
      </c>
      <c r="B198" s="78">
        <v>0</v>
      </c>
      <c r="C198" s="125">
        <v>10499500</v>
      </c>
      <c r="D198" s="78">
        <v>10499500</v>
      </c>
      <c r="E198" s="125">
        <v>10499500</v>
      </c>
      <c r="F198" s="78">
        <v>10499500</v>
      </c>
      <c r="G198" s="79">
        <v>0</v>
      </c>
    </row>
    <row r="199" spans="1:7" ht="15">
      <c r="A199" s="124" t="s">
        <v>377</v>
      </c>
      <c r="B199" s="78">
        <v>0</v>
      </c>
      <c r="C199" s="125">
        <v>60201904.02</v>
      </c>
      <c r="D199" s="78">
        <v>60201904.02</v>
      </c>
      <c r="E199" s="125">
        <v>58978555.42</v>
      </c>
      <c r="F199" s="78">
        <v>58978555.42</v>
      </c>
      <c r="G199" s="79">
        <v>1223348.6</v>
      </c>
    </row>
    <row r="200" spans="1:7" ht="15">
      <c r="A200" s="124" t="s">
        <v>378</v>
      </c>
      <c r="B200" s="78">
        <v>0</v>
      </c>
      <c r="C200" s="125">
        <v>2351500</v>
      </c>
      <c r="D200" s="78">
        <v>2351500</v>
      </c>
      <c r="E200" s="125">
        <v>2351500</v>
      </c>
      <c r="F200" s="78">
        <v>2351500</v>
      </c>
      <c r="G200" s="79">
        <v>0</v>
      </c>
    </row>
    <row r="201" spans="1:7" ht="15">
      <c r="A201" s="124" t="s">
        <v>379</v>
      </c>
      <c r="B201" s="78">
        <v>222582080.74</v>
      </c>
      <c r="C201" s="125">
        <v>20251146.359999985</v>
      </c>
      <c r="D201" s="78">
        <v>242833227.1</v>
      </c>
      <c r="E201" s="125">
        <v>242833131.18000004</v>
      </c>
      <c r="F201" s="78">
        <v>242833131.18000004</v>
      </c>
      <c r="G201" s="79">
        <v>95.91999999945983</v>
      </c>
    </row>
    <row r="202" spans="1:7" ht="15">
      <c r="A202" s="124" t="s">
        <v>380</v>
      </c>
      <c r="B202" s="78">
        <v>1174109600.37</v>
      </c>
      <c r="C202" s="125">
        <v>250919558.4399998</v>
      </c>
      <c r="D202" s="78">
        <v>1425029158.8100004</v>
      </c>
      <c r="E202" s="125">
        <v>477516974.4699998</v>
      </c>
      <c r="F202" s="78">
        <v>477516974.4699998</v>
      </c>
      <c r="G202" s="79">
        <v>947512184.3400002</v>
      </c>
    </row>
    <row r="203" spans="1:7" ht="15">
      <c r="A203" s="124" t="s">
        <v>381</v>
      </c>
      <c r="B203" s="78">
        <v>16714996246</v>
      </c>
      <c r="C203" s="125">
        <v>2658282629.01</v>
      </c>
      <c r="D203" s="78">
        <v>19373278875.00999</v>
      </c>
      <c r="E203" s="125">
        <v>19181144195.849987</v>
      </c>
      <c r="F203" s="78">
        <v>19181144195.849987</v>
      </c>
      <c r="G203" s="79">
        <v>192134679.1600006</v>
      </c>
    </row>
    <row r="204" spans="1:7" ht="15">
      <c r="A204" s="124" t="s">
        <v>382</v>
      </c>
      <c r="B204" s="78">
        <v>8523659.5</v>
      </c>
      <c r="C204" s="125">
        <v>654839485.75</v>
      </c>
      <c r="D204" s="78">
        <v>663363145.2499999</v>
      </c>
      <c r="E204" s="125">
        <v>660960461.4099998</v>
      </c>
      <c r="F204" s="78">
        <v>552713493.45</v>
      </c>
      <c r="G204" s="79">
        <v>2402683.8399999915</v>
      </c>
    </row>
    <row r="205" spans="1:7" ht="15">
      <c r="A205" s="124" t="s">
        <v>383</v>
      </c>
      <c r="B205" s="78">
        <v>0</v>
      </c>
      <c r="C205" s="125">
        <v>22834229.130000003</v>
      </c>
      <c r="D205" s="78">
        <v>22834229.130000003</v>
      </c>
      <c r="E205" s="125">
        <v>12977979.129999999</v>
      </c>
      <c r="F205" s="78">
        <v>12977979.129999999</v>
      </c>
      <c r="G205" s="79">
        <v>9856250</v>
      </c>
    </row>
    <row r="206" spans="1:7" ht="15">
      <c r="A206" s="124" t="s">
        <v>385</v>
      </c>
      <c r="B206" s="78">
        <v>135094536</v>
      </c>
      <c r="C206" s="125">
        <v>-84927970.02000001</v>
      </c>
      <c r="D206" s="78">
        <v>50166565.980000004</v>
      </c>
      <c r="E206" s="125">
        <v>11478392.85</v>
      </c>
      <c r="F206" s="78">
        <v>10483089.16</v>
      </c>
      <c r="G206" s="79">
        <v>38688173.129999995</v>
      </c>
    </row>
    <row r="207" spans="1:7" ht="15">
      <c r="A207" s="124" t="s">
        <v>386</v>
      </c>
      <c r="B207" s="78">
        <v>0</v>
      </c>
      <c r="C207" s="125">
        <v>5377000</v>
      </c>
      <c r="D207" s="78">
        <v>5377000</v>
      </c>
      <c r="E207" s="125">
        <v>5376999.98</v>
      </c>
      <c r="F207" s="78">
        <v>5376999.98</v>
      </c>
      <c r="G207" s="79">
        <v>0.02000000001862645</v>
      </c>
    </row>
    <row r="208" spans="1:7" ht="15">
      <c r="A208" s="124" t="s">
        <v>387</v>
      </c>
      <c r="B208" s="78">
        <v>0</v>
      </c>
      <c r="C208" s="125">
        <v>25840230</v>
      </c>
      <c r="D208" s="78">
        <v>25840230</v>
      </c>
      <c r="E208" s="125">
        <v>21017243.08</v>
      </c>
      <c r="F208" s="78">
        <v>20956467.22</v>
      </c>
      <c r="G208" s="79">
        <v>4822986.92</v>
      </c>
    </row>
    <row r="209" spans="1:7" ht="15">
      <c r="A209" s="124" t="s">
        <v>388</v>
      </c>
      <c r="B209" s="78">
        <v>15862937.67</v>
      </c>
      <c r="C209" s="125">
        <v>27260132.139999997</v>
      </c>
      <c r="D209" s="78">
        <v>43123069.81</v>
      </c>
      <c r="E209" s="125">
        <v>41913793.980000004</v>
      </c>
      <c r="F209" s="78">
        <v>41913793.980000004</v>
      </c>
      <c r="G209" s="79">
        <v>1209275.83</v>
      </c>
    </row>
    <row r="210" spans="1:7" ht="15">
      <c r="A210" s="124" t="s">
        <v>389</v>
      </c>
      <c r="B210" s="78">
        <v>0</v>
      </c>
      <c r="C210" s="125">
        <v>14210380</v>
      </c>
      <c r="D210" s="78">
        <v>14210380</v>
      </c>
      <c r="E210" s="125">
        <v>6915676.49</v>
      </c>
      <c r="F210" s="78">
        <v>6915676.49</v>
      </c>
      <c r="G210" s="79">
        <v>7294703.51</v>
      </c>
    </row>
    <row r="211" spans="1:7" ht="15">
      <c r="A211" s="124" t="s">
        <v>390</v>
      </c>
      <c r="B211" s="78">
        <v>40979323.49</v>
      </c>
      <c r="C211" s="125">
        <v>-40965176.18</v>
      </c>
      <c r="D211" s="78">
        <v>14147.31</v>
      </c>
      <c r="E211" s="125">
        <v>0</v>
      </c>
      <c r="F211" s="78">
        <v>0</v>
      </c>
      <c r="G211" s="79">
        <v>14147.31</v>
      </c>
    </row>
    <row r="212" spans="1:7" ht="15">
      <c r="A212" s="124" t="s">
        <v>392</v>
      </c>
      <c r="B212" s="78">
        <v>4968239099.3</v>
      </c>
      <c r="C212" s="125">
        <v>-69105924.36999997</v>
      </c>
      <c r="D212" s="78">
        <v>4899133174.929999</v>
      </c>
      <c r="E212" s="125">
        <v>4889307421.11</v>
      </c>
      <c r="F212" s="78">
        <v>4889307421.11</v>
      </c>
      <c r="G212" s="79">
        <v>9825753.820000172</v>
      </c>
    </row>
    <row r="213" spans="1:7" ht="15">
      <c r="A213" s="124" t="s">
        <v>393</v>
      </c>
      <c r="B213" s="78">
        <v>203871469.78</v>
      </c>
      <c r="C213" s="125">
        <v>56470358.00000003</v>
      </c>
      <c r="D213" s="78">
        <v>260341827.77999994</v>
      </c>
      <c r="E213" s="125">
        <v>165342005.48</v>
      </c>
      <c r="F213" s="78">
        <v>152568639.58</v>
      </c>
      <c r="G213" s="79">
        <v>94999822.3</v>
      </c>
    </row>
    <row r="214" spans="1:7" ht="15">
      <c r="A214" s="124" t="s">
        <v>394</v>
      </c>
      <c r="B214" s="78">
        <v>100000000</v>
      </c>
      <c r="C214" s="125">
        <v>-10921932.060000002</v>
      </c>
      <c r="D214" s="78">
        <v>89078067.94</v>
      </c>
      <c r="E214" s="125">
        <v>89078067.94</v>
      </c>
      <c r="F214" s="78">
        <v>89078067.94</v>
      </c>
      <c r="G214" s="79">
        <v>0</v>
      </c>
    </row>
    <row r="215" spans="1:7" ht="15">
      <c r="A215" s="124" t="s">
        <v>396</v>
      </c>
      <c r="B215" s="78">
        <v>55660200.58</v>
      </c>
      <c r="C215" s="125">
        <v>-53628390.77</v>
      </c>
      <c r="D215" s="78">
        <v>2031809.81</v>
      </c>
      <c r="E215" s="125">
        <v>2030724.3399999999</v>
      </c>
      <c r="F215" s="78">
        <v>2030724.3399999999</v>
      </c>
      <c r="G215" s="79">
        <v>1085.470000000014</v>
      </c>
    </row>
    <row r="216" spans="1:7" ht="15">
      <c r="A216" s="122" t="s">
        <v>398</v>
      </c>
      <c r="B216" s="80">
        <v>0</v>
      </c>
      <c r="C216" s="123">
        <v>10870427</v>
      </c>
      <c r="D216" s="80">
        <v>10870427</v>
      </c>
      <c r="E216" s="123">
        <v>10870427</v>
      </c>
      <c r="F216" s="80">
        <v>10870427</v>
      </c>
      <c r="G216" s="81">
        <v>0</v>
      </c>
    </row>
    <row r="217" spans="1:7" ht="15">
      <c r="A217" s="124" t="s">
        <v>399</v>
      </c>
      <c r="B217" s="78">
        <v>0</v>
      </c>
      <c r="C217" s="125">
        <v>10870427</v>
      </c>
      <c r="D217" s="78">
        <v>10870427</v>
      </c>
      <c r="E217" s="125">
        <v>10870427</v>
      </c>
      <c r="F217" s="78">
        <v>10870427</v>
      </c>
      <c r="G217" s="79">
        <v>0</v>
      </c>
    </row>
    <row r="218" spans="1:7" ht="15">
      <c r="A218" s="122" t="s">
        <v>401</v>
      </c>
      <c r="B218" s="80">
        <v>51909910.55</v>
      </c>
      <c r="C218" s="123">
        <v>40926255.63</v>
      </c>
      <c r="D218" s="80">
        <v>92836166.17999999</v>
      </c>
      <c r="E218" s="123">
        <v>43211300.37999999</v>
      </c>
      <c r="F218" s="80">
        <v>43211300.37999999</v>
      </c>
      <c r="G218" s="81">
        <v>49624865.8</v>
      </c>
    </row>
    <row r="219" spans="1:7" ht="15">
      <c r="A219" s="124" t="s">
        <v>402</v>
      </c>
      <c r="B219" s="78">
        <v>51909910.55</v>
      </c>
      <c r="C219" s="125">
        <v>40926255.63</v>
      </c>
      <c r="D219" s="78">
        <v>92836166.17999999</v>
      </c>
      <c r="E219" s="125">
        <v>43211300.37999999</v>
      </c>
      <c r="F219" s="78">
        <v>43211300.37999999</v>
      </c>
      <c r="G219" s="79">
        <v>49624865.8</v>
      </c>
    </row>
    <row r="220" spans="1:7" ht="15">
      <c r="A220" s="122" t="s">
        <v>403</v>
      </c>
      <c r="B220" s="80">
        <v>1907808604.93</v>
      </c>
      <c r="C220" s="123">
        <v>425078979.46000004</v>
      </c>
      <c r="D220" s="80">
        <v>2332887584.3900003</v>
      </c>
      <c r="E220" s="123">
        <v>2106445084.81</v>
      </c>
      <c r="F220" s="80">
        <v>2101265853.35</v>
      </c>
      <c r="G220" s="81">
        <v>226442499.58</v>
      </c>
    </row>
    <row r="221" spans="1:7" ht="15">
      <c r="A221" s="124" t="s">
        <v>404</v>
      </c>
      <c r="B221" s="78">
        <v>0</v>
      </c>
      <c r="C221" s="125">
        <v>9000000</v>
      </c>
      <c r="D221" s="78">
        <v>9000000</v>
      </c>
      <c r="E221" s="125">
        <v>9000000</v>
      </c>
      <c r="F221" s="78">
        <v>9000000</v>
      </c>
      <c r="G221" s="79">
        <v>0</v>
      </c>
    </row>
    <row r="222" spans="1:7" ht="15">
      <c r="A222" s="124" t="s">
        <v>405</v>
      </c>
      <c r="B222" s="78">
        <v>48238377.93</v>
      </c>
      <c r="C222" s="125">
        <v>49972515.91</v>
      </c>
      <c r="D222" s="78">
        <v>98210893.84</v>
      </c>
      <c r="E222" s="125">
        <v>98197392.26</v>
      </c>
      <c r="F222" s="78">
        <v>98197392.26</v>
      </c>
      <c r="G222" s="79">
        <v>13501.580000000075</v>
      </c>
    </row>
    <row r="223" spans="1:7" ht="15">
      <c r="A223" s="124" t="s">
        <v>410</v>
      </c>
      <c r="B223" s="78">
        <v>1859570227</v>
      </c>
      <c r="C223" s="125">
        <v>366106463.55</v>
      </c>
      <c r="D223" s="78">
        <v>2225676690.55</v>
      </c>
      <c r="E223" s="125">
        <v>1999247692.55</v>
      </c>
      <c r="F223" s="78">
        <v>1994068461.09</v>
      </c>
      <c r="G223" s="79">
        <v>226428998</v>
      </c>
    </row>
    <row r="224" spans="1:7" s="94" customFormat="1" ht="15">
      <c r="A224" s="122" t="s">
        <v>411</v>
      </c>
      <c r="B224" s="80">
        <v>2745772575.95</v>
      </c>
      <c r="C224" s="123">
        <v>2392666818.3299994</v>
      </c>
      <c r="D224" s="80">
        <v>5138439394.279999</v>
      </c>
      <c r="E224" s="123">
        <v>4981258126.379999</v>
      </c>
      <c r="F224" s="80">
        <v>4963106761.489999</v>
      </c>
      <c r="G224" s="81">
        <v>157181267.90000007</v>
      </c>
    </row>
    <row r="225" spans="1:7" s="94" customFormat="1" ht="15">
      <c r="A225" s="122" t="s">
        <v>412</v>
      </c>
      <c r="B225" s="80">
        <v>2745772575.95</v>
      </c>
      <c r="C225" s="123">
        <v>2392666818.3299994</v>
      </c>
      <c r="D225" s="80">
        <v>5138439394.279999</v>
      </c>
      <c r="E225" s="123">
        <v>4981258126.379999</v>
      </c>
      <c r="F225" s="80">
        <v>4963106761.489999</v>
      </c>
      <c r="G225" s="81">
        <v>157181267.90000007</v>
      </c>
    </row>
    <row r="226" spans="1:7" ht="15">
      <c r="A226" s="124" t="s">
        <v>413</v>
      </c>
      <c r="B226" s="78">
        <v>0</v>
      </c>
      <c r="C226" s="125">
        <v>850000</v>
      </c>
      <c r="D226" s="78">
        <v>850000</v>
      </c>
      <c r="E226" s="125">
        <v>850000</v>
      </c>
      <c r="F226" s="78">
        <v>850000</v>
      </c>
      <c r="G226" s="79">
        <v>0</v>
      </c>
    </row>
    <row r="227" spans="1:7" ht="15">
      <c r="A227" s="124" t="s">
        <v>543</v>
      </c>
      <c r="B227" s="78">
        <v>0</v>
      </c>
      <c r="C227" s="125">
        <v>2000000</v>
      </c>
      <c r="D227" s="78">
        <v>2000000</v>
      </c>
      <c r="E227" s="125">
        <v>2000000</v>
      </c>
      <c r="F227" s="78">
        <v>2000000</v>
      </c>
      <c r="G227" s="79">
        <v>0</v>
      </c>
    </row>
    <row r="228" spans="1:7" ht="15">
      <c r="A228" s="124" t="s">
        <v>414</v>
      </c>
      <c r="B228" s="78">
        <v>0</v>
      </c>
      <c r="C228" s="125">
        <v>445779634.42</v>
      </c>
      <c r="D228" s="78">
        <v>445779634.42</v>
      </c>
      <c r="E228" s="125">
        <v>424715913.01</v>
      </c>
      <c r="F228" s="78">
        <v>424715913.01</v>
      </c>
      <c r="G228" s="79">
        <v>21063721.410000026</v>
      </c>
    </row>
    <row r="229" spans="1:7" ht="15">
      <c r="A229" s="124" t="s">
        <v>544</v>
      </c>
      <c r="B229" s="78">
        <v>124038050</v>
      </c>
      <c r="C229" s="125">
        <v>17731265.910000004</v>
      </c>
      <c r="D229" s="78">
        <v>141769315.91</v>
      </c>
      <c r="E229" s="125">
        <v>137856837.48</v>
      </c>
      <c r="F229" s="78">
        <v>137856837.48</v>
      </c>
      <c r="G229" s="79">
        <v>3912478.430000007</v>
      </c>
    </row>
    <row r="230" spans="1:7" ht="15">
      <c r="A230" s="124" t="s">
        <v>416</v>
      </c>
      <c r="B230" s="78">
        <v>0</v>
      </c>
      <c r="C230" s="125">
        <v>167388810.71999997</v>
      </c>
      <c r="D230" s="78">
        <v>167388810.71999997</v>
      </c>
      <c r="E230" s="125">
        <v>167388810.71999997</v>
      </c>
      <c r="F230" s="78">
        <v>167388810.71999997</v>
      </c>
      <c r="G230" s="79">
        <v>0</v>
      </c>
    </row>
    <row r="231" spans="1:7" ht="15">
      <c r="A231" s="124" t="s">
        <v>417</v>
      </c>
      <c r="B231" s="78">
        <v>696449752.3999999</v>
      </c>
      <c r="C231" s="125">
        <v>26271198.68999995</v>
      </c>
      <c r="D231" s="78">
        <v>722720951.0899999</v>
      </c>
      <c r="E231" s="125">
        <v>722585357.8799999</v>
      </c>
      <c r="F231" s="78">
        <v>704547857.8799999</v>
      </c>
      <c r="G231" s="79">
        <v>135593.20999999746</v>
      </c>
    </row>
    <row r="232" spans="1:7" ht="15">
      <c r="A232" s="124" t="s">
        <v>418</v>
      </c>
      <c r="B232" s="78">
        <v>695477946.98</v>
      </c>
      <c r="C232" s="125">
        <v>149344658.19999996</v>
      </c>
      <c r="D232" s="78">
        <v>844822605.1799998</v>
      </c>
      <c r="E232" s="125">
        <v>844822605.1799998</v>
      </c>
      <c r="F232" s="78">
        <v>844822605.1799998</v>
      </c>
      <c r="G232" s="79">
        <v>0</v>
      </c>
    </row>
    <row r="233" spans="1:7" ht="15">
      <c r="A233" s="124" t="s">
        <v>420</v>
      </c>
      <c r="B233" s="78">
        <v>0</v>
      </c>
      <c r="C233" s="125">
        <v>713680.54</v>
      </c>
      <c r="D233" s="78">
        <v>713680.54</v>
      </c>
      <c r="E233" s="125">
        <v>713680.54</v>
      </c>
      <c r="F233" s="78">
        <v>713680.54</v>
      </c>
      <c r="G233" s="79">
        <v>0</v>
      </c>
    </row>
    <row r="234" spans="1:7" ht="15">
      <c r="A234" s="126" t="s">
        <v>545</v>
      </c>
      <c r="B234" s="127">
        <v>0</v>
      </c>
      <c r="C234" s="128">
        <v>2000000</v>
      </c>
      <c r="D234" s="127">
        <v>2000000</v>
      </c>
      <c r="E234" s="128">
        <v>2000000</v>
      </c>
      <c r="F234" s="127">
        <v>2000000</v>
      </c>
      <c r="G234" s="129">
        <v>0</v>
      </c>
    </row>
    <row r="235" spans="1:7" ht="15">
      <c r="A235" s="124" t="s">
        <v>425</v>
      </c>
      <c r="B235" s="78">
        <v>0</v>
      </c>
      <c r="C235" s="125">
        <v>2296373.27</v>
      </c>
      <c r="D235" s="78">
        <v>2296373.27</v>
      </c>
      <c r="E235" s="125">
        <v>2296373.27</v>
      </c>
      <c r="F235" s="78">
        <v>2296373.27</v>
      </c>
      <c r="G235" s="79">
        <v>0</v>
      </c>
    </row>
    <row r="236" spans="1:7" ht="15">
      <c r="A236" s="124" t="s">
        <v>426</v>
      </c>
      <c r="B236" s="78">
        <v>0</v>
      </c>
      <c r="C236" s="125">
        <v>200000</v>
      </c>
      <c r="D236" s="78">
        <v>200000</v>
      </c>
      <c r="E236" s="125">
        <v>200000</v>
      </c>
      <c r="F236" s="78">
        <v>200000</v>
      </c>
      <c r="G236" s="79">
        <v>0</v>
      </c>
    </row>
    <row r="237" spans="1:7" ht="15">
      <c r="A237" s="124" t="s">
        <v>427</v>
      </c>
      <c r="B237" s="78">
        <v>0</v>
      </c>
      <c r="C237" s="125">
        <v>5000000</v>
      </c>
      <c r="D237" s="78">
        <v>5000000</v>
      </c>
      <c r="E237" s="125">
        <v>5000000</v>
      </c>
      <c r="F237" s="78">
        <v>5000000</v>
      </c>
      <c r="G237" s="79">
        <v>0</v>
      </c>
    </row>
    <row r="238" spans="1:7" ht="15">
      <c r="A238" s="124" t="s">
        <v>429</v>
      </c>
      <c r="B238" s="78">
        <v>0</v>
      </c>
      <c r="C238" s="125">
        <v>31280519.48</v>
      </c>
      <c r="D238" s="78">
        <v>31280519.48</v>
      </c>
      <c r="E238" s="125">
        <v>30752156.34</v>
      </c>
      <c r="F238" s="78">
        <v>30752156.34</v>
      </c>
      <c r="G238" s="79">
        <v>528363.1400000006</v>
      </c>
    </row>
    <row r="239" spans="1:7" ht="15">
      <c r="A239" s="124" t="s">
        <v>546</v>
      </c>
      <c r="B239" s="78">
        <v>105752684.49</v>
      </c>
      <c r="C239" s="125">
        <v>91721104</v>
      </c>
      <c r="D239" s="78">
        <v>197473788.49</v>
      </c>
      <c r="E239" s="125">
        <v>126221104</v>
      </c>
      <c r="F239" s="78">
        <v>126221104</v>
      </c>
      <c r="G239" s="79">
        <v>71252684.49</v>
      </c>
    </row>
    <row r="240" spans="1:7" ht="15">
      <c r="A240" s="124" t="s">
        <v>430</v>
      </c>
      <c r="B240" s="78">
        <v>0</v>
      </c>
      <c r="C240" s="125">
        <v>3370286.63</v>
      </c>
      <c r="D240" s="78">
        <v>3370286.63</v>
      </c>
      <c r="E240" s="125">
        <v>3370286.63</v>
      </c>
      <c r="F240" s="78">
        <v>3370286.63</v>
      </c>
      <c r="G240" s="79">
        <v>0</v>
      </c>
    </row>
    <row r="241" spans="1:7" ht="15">
      <c r="A241" s="124" t="s">
        <v>433</v>
      </c>
      <c r="B241" s="78">
        <v>0</v>
      </c>
      <c r="C241" s="125">
        <v>600000</v>
      </c>
      <c r="D241" s="78">
        <v>600000</v>
      </c>
      <c r="E241" s="125">
        <v>600000</v>
      </c>
      <c r="F241" s="78">
        <v>600000</v>
      </c>
      <c r="G241" s="79">
        <v>0</v>
      </c>
    </row>
    <row r="242" spans="1:7" ht="15">
      <c r="A242" s="124" t="s">
        <v>435</v>
      </c>
      <c r="B242" s="78">
        <v>88546301</v>
      </c>
      <c r="C242" s="125">
        <v>2534636.64</v>
      </c>
      <c r="D242" s="78">
        <v>91080937.64</v>
      </c>
      <c r="E242" s="125">
        <v>91080937.64</v>
      </c>
      <c r="F242" s="78">
        <v>91080937.64</v>
      </c>
      <c r="G242" s="79">
        <v>0</v>
      </c>
    </row>
    <row r="243" spans="1:7" ht="15">
      <c r="A243" s="124" t="s">
        <v>437</v>
      </c>
      <c r="B243" s="78">
        <v>572700423.08</v>
      </c>
      <c r="C243" s="125">
        <v>-18218740.440000087</v>
      </c>
      <c r="D243" s="78">
        <v>554481682.6399999</v>
      </c>
      <c r="E243" s="125">
        <v>536868358.28999984</v>
      </c>
      <c r="F243" s="78">
        <v>536868358.28999984</v>
      </c>
      <c r="G243" s="79">
        <v>17613324.350000005</v>
      </c>
    </row>
    <row r="244" spans="1:7" ht="15">
      <c r="A244" s="124" t="s">
        <v>438</v>
      </c>
      <c r="B244" s="78">
        <v>0</v>
      </c>
      <c r="C244" s="125">
        <v>462840</v>
      </c>
      <c r="D244" s="78">
        <v>462840</v>
      </c>
      <c r="E244" s="125">
        <v>462840</v>
      </c>
      <c r="F244" s="78">
        <v>462840</v>
      </c>
      <c r="G244" s="79">
        <v>0</v>
      </c>
    </row>
    <row r="245" spans="1:7" ht="15">
      <c r="A245" s="124" t="s">
        <v>439</v>
      </c>
      <c r="B245" s="78">
        <v>0</v>
      </c>
      <c r="C245" s="125">
        <v>5178398.33</v>
      </c>
      <c r="D245" s="78">
        <v>5178398.33</v>
      </c>
      <c r="E245" s="125">
        <v>5178398.33</v>
      </c>
      <c r="F245" s="78">
        <v>5178398.33</v>
      </c>
      <c r="G245" s="79">
        <v>0</v>
      </c>
    </row>
    <row r="246" spans="1:7" ht="15">
      <c r="A246" s="124" t="s">
        <v>440</v>
      </c>
      <c r="B246" s="78">
        <v>0</v>
      </c>
      <c r="C246" s="125">
        <v>2962277.18</v>
      </c>
      <c r="D246" s="78">
        <v>2962277.18</v>
      </c>
      <c r="E246" s="125">
        <v>2962277.18</v>
      </c>
      <c r="F246" s="78">
        <v>2962277.18</v>
      </c>
      <c r="G246" s="79">
        <v>0</v>
      </c>
    </row>
    <row r="247" spans="1:7" ht="15">
      <c r="A247" s="124" t="s">
        <v>444</v>
      </c>
      <c r="B247" s="78">
        <v>0</v>
      </c>
      <c r="C247" s="125">
        <v>4258996.6</v>
      </c>
      <c r="D247" s="78">
        <v>4258996.6</v>
      </c>
      <c r="E247" s="125">
        <v>4258996.6</v>
      </c>
      <c r="F247" s="78">
        <v>4258996.6</v>
      </c>
      <c r="G247" s="79">
        <v>0</v>
      </c>
    </row>
    <row r="248" spans="1:7" ht="15">
      <c r="A248" s="124" t="s">
        <v>547</v>
      </c>
      <c r="B248" s="78">
        <v>0</v>
      </c>
      <c r="C248" s="125">
        <v>1376756742.81</v>
      </c>
      <c r="D248" s="78">
        <v>1376756742.81</v>
      </c>
      <c r="E248" s="125">
        <v>1338943116.2799997</v>
      </c>
      <c r="F248" s="78">
        <v>1338943116.2799997</v>
      </c>
      <c r="G248" s="79">
        <v>37813626.530000016</v>
      </c>
    </row>
    <row r="249" spans="1:7" ht="15">
      <c r="A249" s="124" t="s">
        <v>447</v>
      </c>
      <c r="B249" s="78">
        <v>458485106</v>
      </c>
      <c r="C249" s="125">
        <v>29493220.179999974</v>
      </c>
      <c r="D249" s="78">
        <v>487978326.18</v>
      </c>
      <c r="E249" s="125">
        <v>487978326.18</v>
      </c>
      <c r="F249" s="78">
        <v>487864461.29</v>
      </c>
      <c r="G249" s="79">
        <v>0</v>
      </c>
    </row>
    <row r="250" spans="1:7" ht="15">
      <c r="A250" s="124" t="s">
        <v>448</v>
      </c>
      <c r="B250" s="78">
        <v>4322312</v>
      </c>
      <c r="C250" s="125">
        <v>24055866.81</v>
      </c>
      <c r="D250" s="78">
        <v>28378178.81</v>
      </c>
      <c r="E250" s="125">
        <v>23516702.47</v>
      </c>
      <c r="F250" s="78">
        <v>23516702.47</v>
      </c>
      <c r="G250" s="79">
        <v>4861476.34</v>
      </c>
    </row>
    <row r="251" spans="1:7" ht="15">
      <c r="A251" s="124" t="s">
        <v>449</v>
      </c>
      <c r="B251" s="78">
        <v>0</v>
      </c>
      <c r="C251" s="125">
        <v>2009572.67</v>
      </c>
      <c r="D251" s="78">
        <v>2009572.67</v>
      </c>
      <c r="E251" s="125">
        <v>2009572.67</v>
      </c>
      <c r="F251" s="78">
        <v>2009572.67</v>
      </c>
      <c r="G251" s="79">
        <v>0</v>
      </c>
    </row>
    <row r="252" spans="1:7" ht="15">
      <c r="A252" s="124" t="s">
        <v>450</v>
      </c>
      <c r="B252" s="78">
        <v>0</v>
      </c>
      <c r="C252" s="125">
        <v>2740498.1100000003</v>
      </c>
      <c r="D252" s="78">
        <v>2740498.1100000003</v>
      </c>
      <c r="E252" s="125">
        <v>2740498.1100000003</v>
      </c>
      <c r="F252" s="78">
        <v>2740498.1100000003</v>
      </c>
      <c r="G252" s="79">
        <v>0</v>
      </c>
    </row>
    <row r="253" spans="1:7" ht="15">
      <c r="A253" s="124" t="s">
        <v>451</v>
      </c>
      <c r="B253" s="78">
        <v>0</v>
      </c>
      <c r="C253" s="125">
        <v>3999999.9999999995</v>
      </c>
      <c r="D253" s="78">
        <v>3999999.9999999995</v>
      </c>
      <c r="E253" s="125">
        <v>3999999.9999999995</v>
      </c>
      <c r="F253" s="78">
        <v>3999999.9999999995</v>
      </c>
      <c r="G253" s="79">
        <v>0</v>
      </c>
    </row>
    <row r="254" spans="1:7" ht="15">
      <c r="A254" s="124" t="s">
        <v>452</v>
      </c>
      <c r="B254" s="78">
        <v>0</v>
      </c>
      <c r="C254" s="125">
        <v>5997613.28</v>
      </c>
      <c r="D254" s="78">
        <v>5997613.28</v>
      </c>
      <c r="E254" s="125">
        <v>5997613.28</v>
      </c>
      <c r="F254" s="78">
        <v>5997613.28</v>
      </c>
      <c r="G254" s="79">
        <v>0</v>
      </c>
    </row>
    <row r="255" spans="1:7" ht="15">
      <c r="A255" s="124" t="s">
        <v>453</v>
      </c>
      <c r="B255" s="78">
        <v>0</v>
      </c>
      <c r="C255" s="125">
        <v>2089511.6400000001</v>
      </c>
      <c r="D255" s="78">
        <v>2089511.6400000001</v>
      </c>
      <c r="E255" s="125">
        <v>2089511.6400000001</v>
      </c>
      <c r="F255" s="78">
        <v>2089511.6400000001</v>
      </c>
      <c r="G255" s="79">
        <v>0</v>
      </c>
    </row>
    <row r="256" spans="1:7" ht="15">
      <c r="A256" s="124" t="s">
        <v>454</v>
      </c>
      <c r="B256" s="78">
        <v>0</v>
      </c>
      <c r="C256" s="125">
        <v>1797852.66</v>
      </c>
      <c r="D256" s="78">
        <v>1797852.66</v>
      </c>
      <c r="E256" s="125">
        <v>1797852.66</v>
      </c>
      <c r="F256" s="78">
        <v>1797852.66</v>
      </c>
      <c r="G256" s="79">
        <v>0</v>
      </c>
    </row>
    <row r="257" spans="1:7" ht="15">
      <c r="A257" s="122" t="s">
        <v>455</v>
      </c>
      <c r="B257" s="80">
        <v>6390449446</v>
      </c>
      <c r="C257" s="123">
        <v>1061362849.2400026</v>
      </c>
      <c r="D257" s="80">
        <v>7451812295.240004</v>
      </c>
      <c r="E257" s="123">
        <v>7449337309.190004</v>
      </c>
      <c r="F257" s="80">
        <v>7449337309.190004</v>
      </c>
      <c r="G257" s="81">
        <v>2474986.049999998</v>
      </c>
    </row>
    <row r="258" spans="1:7" ht="15">
      <c r="A258" s="124" t="s">
        <v>456</v>
      </c>
      <c r="B258" s="78">
        <v>6390449446</v>
      </c>
      <c r="C258" s="125">
        <v>1061362849.2400026</v>
      </c>
      <c r="D258" s="78">
        <v>7451812295.240004</v>
      </c>
      <c r="E258" s="125">
        <v>7449337309.190004</v>
      </c>
      <c r="F258" s="78">
        <v>7449337309.190004</v>
      </c>
      <c r="G258" s="79">
        <v>2474986.049999998</v>
      </c>
    </row>
    <row r="259" spans="1:7" ht="15">
      <c r="A259" s="122" t="s">
        <v>457</v>
      </c>
      <c r="B259" s="80">
        <v>6390449446</v>
      </c>
      <c r="C259" s="123">
        <v>1061362849.2400026</v>
      </c>
      <c r="D259" s="80">
        <v>7451812295.240004</v>
      </c>
      <c r="E259" s="123">
        <v>7449337309.190004</v>
      </c>
      <c r="F259" s="80">
        <v>7449337309.190004</v>
      </c>
      <c r="G259" s="81">
        <v>2474986.049999998</v>
      </c>
    </row>
    <row r="260" spans="1:7" ht="15">
      <c r="A260" s="124" t="s">
        <v>458</v>
      </c>
      <c r="B260" s="78">
        <v>6390449446</v>
      </c>
      <c r="C260" s="125">
        <v>1061362849.2400026</v>
      </c>
      <c r="D260" s="78">
        <v>7451812295.240004</v>
      </c>
      <c r="E260" s="125">
        <v>7449337309.190004</v>
      </c>
      <c r="F260" s="78">
        <v>7449337309.190004</v>
      </c>
      <c r="G260" s="79">
        <v>2474986.049999998</v>
      </c>
    </row>
    <row r="261" spans="1:7" ht="15">
      <c r="A261" s="122" t="s">
        <v>459</v>
      </c>
      <c r="B261" s="80">
        <v>6390449446</v>
      </c>
      <c r="C261" s="123">
        <v>1061362849.2400026</v>
      </c>
      <c r="D261" s="80">
        <v>7451812295.240004</v>
      </c>
      <c r="E261" s="123">
        <v>7449337309.190004</v>
      </c>
      <c r="F261" s="80">
        <v>7449337309.190004</v>
      </c>
      <c r="G261" s="81">
        <v>2474986.049999998</v>
      </c>
    </row>
    <row r="262" spans="1:7" ht="15">
      <c r="A262" s="124" t="s">
        <v>548</v>
      </c>
      <c r="B262" s="78">
        <v>6390449446</v>
      </c>
      <c r="C262" s="125">
        <v>-6390449446.000001</v>
      </c>
      <c r="D262" s="78">
        <v>0</v>
      </c>
      <c r="E262" s="125">
        <v>0</v>
      </c>
      <c r="F262" s="78">
        <v>0</v>
      </c>
      <c r="G262" s="79">
        <v>0</v>
      </c>
    </row>
    <row r="263" spans="1:7" ht="15">
      <c r="A263" s="124" t="s">
        <v>461</v>
      </c>
      <c r="B263" s="78">
        <v>0</v>
      </c>
      <c r="C263" s="125">
        <v>1124385209.23</v>
      </c>
      <c r="D263" s="78">
        <v>1124385209.23</v>
      </c>
      <c r="E263" s="125">
        <v>1124385209.23</v>
      </c>
      <c r="F263" s="78">
        <v>1124385209.23</v>
      </c>
      <c r="G263" s="79">
        <v>0</v>
      </c>
    </row>
    <row r="264" spans="1:7" ht="15">
      <c r="A264" s="124" t="s">
        <v>462</v>
      </c>
      <c r="B264" s="78">
        <v>0</v>
      </c>
      <c r="C264" s="125">
        <v>166044307</v>
      </c>
      <c r="D264" s="78">
        <v>166044307</v>
      </c>
      <c r="E264" s="125">
        <v>166044307</v>
      </c>
      <c r="F264" s="78">
        <v>166044307</v>
      </c>
      <c r="G264" s="79">
        <v>0</v>
      </c>
    </row>
    <row r="265" spans="1:7" ht="15">
      <c r="A265" s="124" t="s">
        <v>463</v>
      </c>
      <c r="B265" s="78">
        <v>0</v>
      </c>
      <c r="C265" s="125">
        <v>67624245</v>
      </c>
      <c r="D265" s="78">
        <v>67624245</v>
      </c>
      <c r="E265" s="125">
        <v>67624245</v>
      </c>
      <c r="F265" s="78">
        <v>67624245</v>
      </c>
      <c r="G265" s="79">
        <v>0</v>
      </c>
    </row>
    <row r="266" spans="1:7" ht="15">
      <c r="A266" s="124" t="s">
        <v>464</v>
      </c>
      <c r="B266" s="78">
        <v>0</v>
      </c>
      <c r="C266" s="125">
        <v>93881069</v>
      </c>
      <c r="D266" s="78">
        <v>93881069</v>
      </c>
      <c r="E266" s="125">
        <v>93881069</v>
      </c>
      <c r="F266" s="78">
        <v>93881069</v>
      </c>
      <c r="G266" s="79">
        <v>0</v>
      </c>
    </row>
    <row r="267" spans="1:7" ht="15">
      <c r="A267" s="124" t="s">
        <v>465</v>
      </c>
      <c r="B267" s="78">
        <v>0</v>
      </c>
      <c r="C267" s="125">
        <v>52366355</v>
      </c>
      <c r="D267" s="78">
        <v>52366355</v>
      </c>
      <c r="E267" s="125">
        <v>52366355</v>
      </c>
      <c r="F267" s="78">
        <v>52366355</v>
      </c>
      <c r="G267" s="79">
        <v>0</v>
      </c>
    </row>
    <row r="268" spans="1:7" ht="15">
      <c r="A268" s="124" t="s">
        <v>466</v>
      </c>
      <c r="B268" s="78">
        <v>0</v>
      </c>
      <c r="C268" s="125">
        <v>18436644</v>
      </c>
      <c r="D268" s="78">
        <v>18436644</v>
      </c>
      <c r="E268" s="125">
        <v>18436644</v>
      </c>
      <c r="F268" s="78">
        <v>18436644</v>
      </c>
      <c r="G268" s="79">
        <v>0</v>
      </c>
    </row>
    <row r="269" spans="1:7" ht="15">
      <c r="A269" s="124" t="s">
        <v>467</v>
      </c>
      <c r="B269" s="78">
        <v>0</v>
      </c>
      <c r="C269" s="125">
        <v>22530251</v>
      </c>
      <c r="D269" s="78">
        <v>22530251</v>
      </c>
      <c r="E269" s="125">
        <v>22530251</v>
      </c>
      <c r="F269" s="78">
        <v>22530251</v>
      </c>
      <c r="G269" s="79">
        <v>0</v>
      </c>
    </row>
    <row r="270" spans="1:7" ht="15">
      <c r="A270" s="124" t="s">
        <v>468</v>
      </c>
      <c r="B270" s="78">
        <v>0</v>
      </c>
      <c r="C270" s="125">
        <v>56626119</v>
      </c>
      <c r="D270" s="78">
        <v>56626119</v>
      </c>
      <c r="E270" s="125">
        <v>56626119</v>
      </c>
      <c r="F270" s="78">
        <v>56626119</v>
      </c>
      <c r="G270" s="79">
        <v>0</v>
      </c>
    </row>
    <row r="271" spans="1:7" ht="15">
      <c r="A271" s="124" t="s">
        <v>469</v>
      </c>
      <c r="B271" s="78">
        <v>0</v>
      </c>
      <c r="C271" s="125">
        <v>15900561</v>
      </c>
      <c r="D271" s="78">
        <v>15900561</v>
      </c>
      <c r="E271" s="125">
        <v>15900561</v>
      </c>
      <c r="F271" s="78">
        <v>15900561</v>
      </c>
      <c r="G271" s="79">
        <v>0</v>
      </c>
    </row>
    <row r="272" spans="1:7" ht="15">
      <c r="A272" s="124" t="s">
        <v>470</v>
      </c>
      <c r="B272" s="78">
        <v>0</v>
      </c>
      <c r="C272" s="125">
        <v>45178422.75</v>
      </c>
      <c r="D272" s="78">
        <v>45178422.75</v>
      </c>
      <c r="E272" s="125">
        <v>45178422.650000006</v>
      </c>
      <c r="F272" s="78">
        <v>45178422.650000006</v>
      </c>
      <c r="G272" s="79">
        <v>0.0999999986961484</v>
      </c>
    </row>
    <row r="273" spans="1:7" ht="15">
      <c r="A273" s="124" t="s">
        <v>471</v>
      </c>
      <c r="B273" s="78">
        <v>0</v>
      </c>
      <c r="C273" s="125">
        <v>91205720</v>
      </c>
      <c r="D273" s="78">
        <v>91205720</v>
      </c>
      <c r="E273" s="125">
        <v>91205719.97</v>
      </c>
      <c r="F273" s="78">
        <v>91205719.97</v>
      </c>
      <c r="G273" s="79">
        <v>0.030000000027939677</v>
      </c>
    </row>
    <row r="274" spans="1:7" ht="15">
      <c r="A274" s="124" t="s">
        <v>472</v>
      </c>
      <c r="B274" s="78">
        <v>0</v>
      </c>
      <c r="C274" s="125">
        <v>120633454.46000001</v>
      </c>
      <c r="D274" s="78">
        <v>120633454.46000001</v>
      </c>
      <c r="E274" s="125">
        <v>120633454.46000001</v>
      </c>
      <c r="F274" s="78">
        <v>120633454.46000001</v>
      </c>
      <c r="G274" s="79">
        <v>0</v>
      </c>
    </row>
    <row r="275" spans="1:7" ht="15">
      <c r="A275" s="124" t="s">
        <v>473</v>
      </c>
      <c r="B275" s="78">
        <v>0</v>
      </c>
      <c r="C275" s="125">
        <v>185382983</v>
      </c>
      <c r="D275" s="78">
        <v>185382983</v>
      </c>
      <c r="E275" s="125">
        <v>185382983</v>
      </c>
      <c r="F275" s="78">
        <v>185382983</v>
      </c>
      <c r="G275" s="79">
        <v>0</v>
      </c>
    </row>
    <row r="276" spans="1:7" ht="15">
      <c r="A276" s="124" t="s">
        <v>474</v>
      </c>
      <c r="B276" s="78">
        <v>0</v>
      </c>
      <c r="C276" s="125">
        <v>42311411.95</v>
      </c>
      <c r="D276" s="78">
        <v>42311411.95</v>
      </c>
      <c r="E276" s="125">
        <v>42311411.95</v>
      </c>
      <c r="F276" s="78">
        <v>42311411.95</v>
      </c>
      <c r="G276" s="79">
        <v>0</v>
      </c>
    </row>
    <row r="277" spans="1:7" ht="15">
      <c r="A277" s="124" t="s">
        <v>475</v>
      </c>
      <c r="B277" s="78">
        <v>0</v>
      </c>
      <c r="C277" s="125">
        <v>37921437</v>
      </c>
      <c r="D277" s="78">
        <v>37921437</v>
      </c>
      <c r="E277" s="125">
        <v>37921437</v>
      </c>
      <c r="F277" s="78">
        <v>37921437</v>
      </c>
      <c r="G277" s="79">
        <v>0</v>
      </c>
    </row>
    <row r="278" spans="1:7" ht="15">
      <c r="A278" s="124" t="s">
        <v>476</v>
      </c>
      <c r="B278" s="78">
        <v>0</v>
      </c>
      <c r="C278" s="125">
        <v>17369863</v>
      </c>
      <c r="D278" s="78">
        <v>17369863</v>
      </c>
      <c r="E278" s="125">
        <v>17369863</v>
      </c>
      <c r="F278" s="78">
        <v>17369863</v>
      </c>
      <c r="G278" s="79">
        <v>0</v>
      </c>
    </row>
    <row r="279" spans="1:7" ht="15">
      <c r="A279" s="124" t="s">
        <v>477</v>
      </c>
      <c r="B279" s="78">
        <v>0</v>
      </c>
      <c r="C279" s="125">
        <v>299823539</v>
      </c>
      <c r="D279" s="78">
        <v>299823539</v>
      </c>
      <c r="E279" s="125">
        <v>299823539</v>
      </c>
      <c r="F279" s="78">
        <v>299823539</v>
      </c>
      <c r="G279" s="79">
        <v>0</v>
      </c>
    </row>
    <row r="280" spans="1:7" ht="15">
      <c r="A280" s="124" t="s">
        <v>478</v>
      </c>
      <c r="B280" s="78">
        <v>0</v>
      </c>
      <c r="C280" s="125">
        <v>353654892.89</v>
      </c>
      <c r="D280" s="78">
        <v>353654892.89</v>
      </c>
      <c r="E280" s="125">
        <v>353654889.89</v>
      </c>
      <c r="F280" s="78">
        <v>353654889.89</v>
      </c>
      <c r="G280" s="79">
        <v>3</v>
      </c>
    </row>
    <row r="281" spans="1:7" ht="15">
      <c r="A281" s="124" t="s">
        <v>479</v>
      </c>
      <c r="B281" s="78">
        <v>0</v>
      </c>
      <c r="C281" s="125">
        <v>46510025</v>
      </c>
      <c r="D281" s="78">
        <v>46510025</v>
      </c>
      <c r="E281" s="125">
        <v>46510025</v>
      </c>
      <c r="F281" s="78">
        <v>46510025</v>
      </c>
      <c r="G281" s="79">
        <v>0</v>
      </c>
    </row>
    <row r="282" spans="1:7" ht="15">
      <c r="A282" s="124" t="s">
        <v>480</v>
      </c>
      <c r="B282" s="78">
        <v>0</v>
      </c>
      <c r="C282" s="125">
        <v>99920004</v>
      </c>
      <c r="D282" s="78">
        <v>99920004</v>
      </c>
      <c r="E282" s="125">
        <v>99920004</v>
      </c>
      <c r="F282" s="78">
        <v>99920004</v>
      </c>
      <c r="G282" s="79">
        <v>0</v>
      </c>
    </row>
    <row r="283" spans="1:7" ht="15">
      <c r="A283" s="124" t="s">
        <v>481</v>
      </c>
      <c r="B283" s="78">
        <v>0</v>
      </c>
      <c r="C283" s="125">
        <v>24140678</v>
      </c>
      <c r="D283" s="78">
        <v>24140678</v>
      </c>
      <c r="E283" s="125">
        <v>24140678</v>
      </c>
      <c r="F283" s="78">
        <v>24140678</v>
      </c>
      <c r="G283" s="79">
        <v>0</v>
      </c>
    </row>
    <row r="284" spans="1:7" ht="15">
      <c r="A284" s="124" t="s">
        <v>482</v>
      </c>
      <c r="B284" s="78">
        <v>0</v>
      </c>
      <c r="C284" s="125">
        <v>32665693</v>
      </c>
      <c r="D284" s="78">
        <v>32665693</v>
      </c>
      <c r="E284" s="125">
        <v>32665693</v>
      </c>
      <c r="F284" s="78">
        <v>32665693</v>
      </c>
      <c r="G284" s="79">
        <v>0</v>
      </c>
    </row>
    <row r="285" spans="1:7" ht="15">
      <c r="A285" s="124" t="s">
        <v>483</v>
      </c>
      <c r="B285" s="78">
        <v>0</v>
      </c>
      <c r="C285" s="125">
        <v>38643234</v>
      </c>
      <c r="D285" s="78">
        <v>38643234</v>
      </c>
      <c r="E285" s="125">
        <v>38643234</v>
      </c>
      <c r="F285" s="78">
        <v>38643234</v>
      </c>
      <c r="G285" s="79">
        <v>0</v>
      </c>
    </row>
    <row r="286" spans="1:7" ht="15">
      <c r="A286" s="124" t="s">
        <v>484</v>
      </c>
      <c r="B286" s="78">
        <v>0</v>
      </c>
      <c r="C286" s="125">
        <v>56085771</v>
      </c>
      <c r="D286" s="78">
        <v>56085771</v>
      </c>
      <c r="E286" s="125">
        <v>56085771</v>
      </c>
      <c r="F286" s="78">
        <v>56085771</v>
      </c>
      <c r="G286" s="79">
        <v>0</v>
      </c>
    </row>
    <row r="287" spans="1:7" ht="15">
      <c r="A287" s="124" t="s">
        <v>485</v>
      </c>
      <c r="B287" s="78">
        <v>0</v>
      </c>
      <c r="C287" s="125">
        <v>164010196.11</v>
      </c>
      <c r="D287" s="78">
        <v>164010196.11</v>
      </c>
      <c r="E287" s="125">
        <v>164010196.11</v>
      </c>
      <c r="F287" s="78">
        <v>164010196.11</v>
      </c>
      <c r="G287" s="79">
        <v>0</v>
      </c>
    </row>
    <row r="288" spans="1:7" ht="15">
      <c r="A288" s="124" t="s">
        <v>486</v>
      </c>
      <c r="B288" s="78">
        <v>0</v>
      </c>
      <c r="C288" s="125">
        <v>120236816</v>
      </c>
      <c r="D288" s="78">
        <v>120236816</v>
      </c>
      <c r="E288" s="125">
        <v>120236816</v>
      </c>
      <c r="F288" s="78">
        <v>120236816</v>
      </c>
      <c r="G288" s="79">
        <v>0</v>
      </c>
    </row>
    <row r="289" spans="1:7" ht="15">
      <c r="A289" s="124" t="s">
        <v>487</v>
      </c>
      <c r="B289" s="78">
        <v>0</v>
      </c>
      <c r="C289" s="125">
        <v>58440244</v>
      </c>
      <c r="D289" s="78">
        <v>58440244</v>
      </c>
      <c r="E289" s="125">
        <v>58440244</v>
      </c>
      <c r="F289" s="78">
        <v>58440244</v>
      </c>
      <c r="G289" s="79">
        <v>0</v>
      </c>
    </row>
    <row r="290" spans="1:7" ht="15">
      <c r="A290" s="126" t="s">
        <v>488</v>
      </c>
      <c r="B290" s="127">
        <v>0</v>
      </c>
      <c r="C290" s="128">
        <v>14677160</v>
      </c>
      <c r="D290" s="127">
        <v>14677160</v>
      </c>
      <c r="E290" s="128">
        <v>14677160</v>
      </c>
      <c r="F290" s="127">
        <v>14677160</v>
      </c>
      <c r="G290" s="129">
        <v>0</v>
      </c>
    </row>
    <row r="291" spans="1:7" ht="15">
      <c r="A291" s="124" t="s">
        <v>489</v>
      </c>
      <c r="B291" s="78">
        <v>0</v>
      </c>
      <c r="C291" s="125">
        <v>49693804.08</v>
      </c>
      <c r="D291" s="78">
        <v>49693804.08</v>
      </c>
      <c r="E291" s="125">
        <v>49693804.08</v>
      </c>
      <c r="F291" s="78">
        <v>49693804.08</v>
      </c>
      <c r="G291" s="79">
        <v>0</v>
      </c>
    </row>
    <row r="292" spans="1:7" ht="15">
      <c r="A292" s="124" t="s">
        <v>490</v>
      </c>
      <c r="B292" s="78">
        <v>0</v>
      </c>
      <c r="C292" s="125">
        <v>18868297</v>
      </c>
      <c r="D292" s="78">
        <v>18868297</v>
      </c>
      <c r="E292" s="125">
        <v>18868297</v>
      </c>
      <c r="F292" s="78">
        <v>18868297</v>
      </c>
      <c r="G292" s="79">
        <v>0</v>
      </c>
    </row>
    <row r="293" spans="1:7" ht="15">
      <c r="A293" s="124" t="s">
        <v>491</v>
      </c>
      <c r="B293" s="78">
        <v>0</v>
      </c>
      <c r="C293" s="125">
        <v>53339766.19</v>
      </c>
      <c r="D293" s="78">
        <v>53339766.19</v>
      </c>
      <c r="E293" s="125">
        <v>50864783.519999996</v>
      </c>
      <c r="F293" s="78">
        <v>50864783.519999996</v>
      </c>
      <c r="G293" s="79">
        <v>2474982.6700000004</v>
      </c>
    </row>
    <row r="294" spans="1:7" ht="15">
      <c r="A294" s="124" t="s">
        <v>492</v>
      </c>
      <c r="B294" s="78">
        <v>0</v>
      </c>
      <c r="C294" s="125">
        <v>93684648</v>
      </c>
      <c r="D294" s="78">
        <v>93684648</v>
      </c>
      <c r="E294" s="125">
        <v>93684648</v>
      </c>
      <c r="F294" s="78">
        <v>93684648</v>
      </c>
      <c r="G294" s="79">
        <v>0</v>
      </c>
    </row>
    <row r="295" spans="1:7" ht="15">
      <c r="A295" s="124" t="s">
        <v>493</v>
      </c>
      <c r="B295" s="78">
        <v>0</v>
      </c>
      <c r="C295" s="125">
        <v>72020413</v>
      </c>
      <c r="D295" s="78">
        <v>72020413</v>
      </c>
      <c r="E295" s="125">
        <v>72020413</v>
      </c>
      <c r="F295" s="78">
        <v>72020413</v>
      </c>
      <c r="G295" s="79">
        <v>0</v>
      </c>
    </row>
    <row r="296" spans="1:7" ht="15">
      <c r="A296" s="124" t="s">
        <v>494</v>
      </c>
      <c r="B296" s="78">
        <v>0</v>
      </c>
      <c r="C296" s="125">
        <v>15149011</v>
      </c>
      <c r="D296" s="78">
        <v>15149011</v>
      </c>
      <c r="E296" s="125">
        <v>15149011</v>
      </c>
      <c r="F296" s="78">
        <v>15149011</v>
      </c>
      <c r="G296" s="79">
        <v>0</v>
      </c>
    </row>
    <row r="297" spans="1:7" ht="15">
      <c r="A297" s="124" t="s">
        <v>495</v>
      </c>
      <c r="B297" s="78">
        <v>0</v>
      </c>
      <c r="C297" s="125">
        <v>135241094</v>
      </c>
      <c r="D297" s="78">
        <v>135241094</v>
      </c>
      <c r="E297" s="125">
        <v>135241094</v>
      </c>
      <c r="F297" s="78">
        <v>135241094</v>
      </c>
      <c r="G297" s="79">
        <v>0</v>
      </c>
    </row>
    <row r="298" spans="1:7" ht="15">
      <c r="A298" s="124" t="s">
        <v>496</v>
      </c>
      <c r="B298" s="78">
        <v>0</v>
      </c>
      <c r="C298" s="125">
        <v>41089733.5</v>
      </c>
      <c r="D298" s="78">
        <v>41089733.5</v>
      </c>
      <c r="E298" s="125">
        <v>41089733.5</v>
      </c>
      <c r="F298" s="78">
        <v>41089733.5</v>
      </c>
      <c r="G298" s="79">
        <v>0</v>
      </c>
    </row>
    <row r="299" spans="1:7" ht="15">
      <c r="A299" s="124" t="s">
        <v>497</v>
      </c>
      <c r="B299" s="78">
        <v>0</v>
      </c>
      <c r="C299" s="125">
        <v>58271135</v>
      </c>
      <c r="D299" s="78">
        <v>58271135</v>
      </c>
      <c r="E299" s="125">
        <v>58271135</v>
      </c>
      <c r="F299" s="78">
        <v>58271135</v>
      </c>
      <c r="G299" s="79">
        <v>0</v>
      </c>
    </row>
    <row r="300" spans="1:7" ht="15">
      <c r="A300" s="124" t="s">
        <v>498</v>
      </c>
      <c r="B300" s="78">
        <v>0</v>
      </c>
      <c r="C300" s="125">
        <v>185771169.32999998</v>
      </c>
      <c r="D300" s="78">
        <v>185771169.32999998</v>
      </c>
      <c r="E300" s="125">
        <v>185771169.32999998</v>
      </c>
      <c r="F300" s="78">
        <v>185771169.32999998</v>
      </c>
      <c r="G300" s="79">
        <v>0</v>
      </c>
    </row>
    <row r="301" spans="1:7" ht="15">
      <c r="A301" s="124" t="s">
        <v>499</v>
      </c>
      <c r="B301" s="78">
        <v>0</v>
      </c>
      <c r="C301" s="125">
        <v>27589252</v>
      </c>
      <c r="D301" s="78">
        <v>27589252</v>
      </c>
      <c r="E301" s="125">
        <v>27589252</v>
      </c>
      <c r="F301" s="78">
        <v>27589252</v>
      </c>
      <c r="G301" s="79">
        <v>0</v>
      </c>
    </row>
    <row r="302" spans="1:7" ht="15">
      <c r="A302" s="124" t="s">
        <v>500</v>
      </c>
      <c r="B302" s="78">
        <v>0</v>
      </c>
      <c r="C302" s="125">
        <v>38657577</v>
      </c>
      <c r="D302" s="78">
        <v>38657577</v>
      </c>
      <c r="E302" s="125">
        <v>38657577</v>
      </c>
      <c r="F302" s="78">
        <v>38657577</v>
      </c>
      <c r="G302" s="79">
        <v>0</v>
      </c>
    </row>
    <row r="303" spans="1:7" ht="15">
      <c r="A303" s="124" t="s">
        <v>501</v>
      </c>
      <c r="B303" s="78">
        <v>0</v>
      </c>
      <c r="C303" s="125">
        <v>10687196</v>
      </c>
      <c r="D303" s="78">
        <v>10687196</v>
      </c>
      <c r="E303" s="125">
        <v>10687196</v>
      </c>
      <c r="F303" s="78">
        <v>10687196</v>
      </c>
      <c r="G303" s="79">
        <v>0</v>
      </c>
    </row>
    <row r="304" spans="1:7" ht="15">
      <c r="A304" s="124" t="s">
        <v>502</v>
      </c>
      <c r="B304" s="78">
        <v>0</v>
      </c>
      <c r="C304" s="125">
        <v>53136923</v>
      </c>
      <c r="D304" s="78">
        <v>53136923</v>
      </c>
      <c r="E304" s="125">
        <v>53136923</v>
      </c>
      <c r="F304" s="78">
        <v>53136923</v>
      </c>
      <c r="G304" s="79">
        <v>0</v>
      </c>
    </row>
    <row r="305" spans="1:7" ht="15">
      <c r="A305" s="124" t="s">
        <v>503</v>
      </c>
      <c r="B305" s="78">
        <v>0</v>
      </c>
      <c r="C305" s="125">
        <v>67962358.55</v>
      </c>
      <c r="D305" s="78">
        <v>67962358.55</v>
      </c>
      <c r="E305" s="125">
        <v>67962358.53999999</v>
      </c>
      <c r="F305" s="78">
        <v>67962358.53999999</v>
      </c>
      <c r="G305" s="79">
        <v>0.009999999776482582</v>
      </c>
    </row>
    <row r="306" spans="1:7" ht="15">
      <c r="A306" s="124" t="s">
        <v>504</v>
      </c>
      <c r="B306" s="78">
        <v>0</v>
      </c>
      <c r="C306" s="125">
        <v>35216591</v>
      </c>
      <c r="D306" s="78">
        <v>35216591</v>
      </c>
      <c r="E306" s="125">
        <v>35216591</v>
      </c>
      <c r="F306" s="78">
        <v>35216591</v>
      </c>
      <c r="G306" s="79">
        <v>0</v>
      </c>
    </row>
    <row r="307" spans="1:7" ht="15">
      <c r="A307" s="124" t="s">
        <v>505</v>
      </c>
      <c r="B307" s="78">
        <v>0</v>
      </c>
      <c r="C307" s="125">
        <v>59710784.519999996</v>
      </c>
      <c r="D307" s="78">
        <v>59710784.519999996</v>
      </c>
      <c r="E307" s="125">
        <v>59710784.519999996</v>
      </c>
      <c r="F307" s="78">
        <v>59710784.519999996</v>
      </c>
      <c r="G307" s="79">
        <v>0</v>
      </c>
    </row>
    <row r="308" spans="1:7" ht="15">
      <c r="A308" s="124" t="s">
        <v>506</v>
      </c>
      <c r="B308" s="78">
        <v>0</v>
      </c>
      <c r="C308" s="125">
        <v>65165135</v>
      </c>
      <c r="D308" s="78">
        <v>65165135</v>
      </c>
      <c r="E308" s="125">
        <v>65165135</v>
      </c>
      <c r="F308" s="78">
        <v>65165135</v>
      </c>
      <c r="G308" s="79">
        <v>0</v>
      </c>
    </row>
    <row r="309" spans="1:7" ht="15">
      <c r="A309" s="124" t="s">
        <v>507</v>
      </c>
      <c r="B309" s="78">
        <v>0</v>
      </c>
      <c r="C309" s="125">
        <v>93632854</v>
      </c>
      <c r="D309" s="78">
        <v>93632854</v>
      </c>
      <c r="E309" s="125">
        <v>93632854</v>
      </c>
      <c r="F309" s="78">
        <v>93632854</v>
      </c>
      <c r="G309" s="79">
        <v>0</v>
      </c>
    </row>
    <row r="310" spans="1:7" ht="15">
      <c r="A310" s="124" t="s">
        <v>508</v>
      </c>
      <c r="B310" s="78">
        <v>0</v>
      </c>
      <c r="C310" s="125">
        <v>31696581</v>
      </c>
      <c r="D310" s="78">
        <v>31696581</v>
      </c>
      <c r="E310" s="125">
        <v>31696581</v>
      </c>
      <c r="F310" s="78">
        <v>31696581</v>
      </c>
      <c r="G310" s="79">
        <v>0</v>
      </c>
    </row>
    <row r="311" spans="1:7" ht="15">
      <c r="A311" s="124" t="s">
        <v>509</v>
      </c>
      <c r="B311" s="78">
        <v>0</v>
      </c>
      <c r="C311" s="125">
        <v>41687477</v>
      </c>
      <c r="D311" s="78">
        <v>41687477</v>
      </c>
      <c r="E311" s="125">
        <v>41687477</v>
      </c>
      <c r="F311" s="78">
        <v>41687477</v>
      </c>
      <c r="G311" s="79">
        <v>0</v>
      </c>
    </row>
    <row r="312" spans="1:7" ht="15">
      <c r="A312" s="124" t="s">
        <v>510</v>
      </c>
      <c r="B312" s="78">
        <v>0</v>
      </c>
      <c r="C312" s="125">
        <v>69026872</v>
      </c>
      <c r="D312" s="78">
        <v>69026872</v>
      </c>
      <c r="E312" s="125">
        <v>69026872</v>
      </c>
      <c r="F312" s="78">
        <v>69026872</v>
      </c>
      <c r="G312" s="79">
        <v>0</v>
      </c>
    </row>
    <row r="313" spans="1:7" ht="15">
      <c r="A313" s="124" t="s">
        <v>511</v>
      </c>
      <c r="B313" s="78">
        <v>0</v>
      </c>
      <c r="C313" s="125">
        <v>22209882</v>
      </c>
      <c r="D313" s="78">
        <v>22209882</v>
      </c>
      <c r="E313" s="125">
        <v>22209882</v>
      </c>
      <c r="F313" s="78">
        <v>22209882</v>
      </c>
      <c r="G313" s="79">
        <v>0</v>
      </c>
    </row>
    <row r="314" spans="1:7" ht="15">
      <c r="A314" s="124" t="s">
        <v>512</v>
      </c>
      <c r="B314" s="78">
        <v>0</v>
      </c>
      <c r="C314" s="125">
        <v>80752359.3</v>
      </c>
      <c r="D314" s="78">
        <v>80752359.3</v>
      </c>
      <c r="E314" s="125">
        <v>80752359.3</v>
      </c>
      <c r="F314" s="78">
        <v>80752359.3</v>
      </c>
      <c r="G314" s="79">
        <v>0</v>
      </c>
    </row>
    <row r="315" spans="1:7" ht="15">
      <c r="A315" s="124" t="s">
        <v>513</v>
      </c>
      <c r="B315" s="78">
        <v>0</v>
      </c>
      <c r="C315" s="125">
        <v>170392600.29</v>
      </c>
      <c r="D315" s="78">
        <v>170392600.29</v>
      </c>
      <c r="E315" s="125">
        <v>170392600.22</v>
      </c>
      <c r="F315" s="78">
        <v>170392600.22</v>
      </c>
      <c r="G315" s="79">
        <v>0.07000000029802322</v>
      </c>
    </row>
    <row r="316" spans="1:7" ht="15">
      <c r="A316" s="124" t="s">
        <v>514</v>
      </c>
      <c r="B316" s="78">
        <v>0</v>
      </c>
      <c r="C316" s="125">
        <v>26708139</v>
      </c>
      <c r="D316" s="78">
        <v>26708139</v>
      </c>
      <c r="E316" s="125">
        <v>26708139</v>
      </c>
      <c r="F316" s="78">
        <v>26708139</v>
      </c>
      <c r="G316" s="79">
        <v>0</v>
      </c>
    </row>
    <row r="317" spans="1:7" ht="15">
      <c r="A317" s="124" t="s">
        <v>515</v>
      </c>
      <c r="B317" s="78">
        <v>0</v>
      </c>
      <c r="C317" s="125">
        <v>145181765</v>
      </c>
      <c r="D317" s="78">
        <v>145181765</v>
      </c>
      <c r="E317" s="125">
        <v>145181765</v>
      </c>
      <c r="F317" s="78">
        <v>145181765</v>
      </c>
      <c r="G317" s="79">
        <v>0</v>
      </c>
    </row>
    <row r="318" spans="1:7" ht="15">
      <c r="A318" s="124" t="s">
        <v>516</v>
      </c>
      <c r="B318" s="78">
        <v>0</v>
      </c>
      <c r="C318" s="125">
        <v>18043940</v>
      </c>
      <c r="D318" s="78">
        <v>18043940</v>
      </c>
      <c r="E318" s="125">
        <v>18043940</v>
      </c>
      <c r="F318" s="78">
        <v>18043940</v>
      </c>
      <c r="G318" s="79">
        <v>0</v>
      </c>
    </row>
    <row r="319" spans="1:7" ht="15">
      <c r="A319" s="124" t="s">
        <v>517</v>
      </c>
      <c r="B319" s="78">
        <v>0</v>
      </c>
      <c r="C319" s="125">
        <v>69686089.86</v>
      </c>
      <c r="D319" s="78">
        <v>69686089.86</v>
      </c>
      <c r="E319" s="125">
        <v>69686089.86</v>
      </c>
      <c r="F319" s="78">
        <v>69686089.86</v>
      </c>
      <c r="G319" s="79">
        <v>0</v>
      </c>
    </row>
    <row r="320" spans="1:7" ht="15">
      <c r="A320" s="124" t="s">
        <v>518</v>
      </c>
      <c r="B320" s="78">
        <v>0</v>
      </c>
      <c r="C320" s="125">
        <v>80771284</v>
      </c>
      <c r="D320" s="78">
        <v>80771284</v>
      </c>
      <c r="E320" s="125">
        <v>80771284</v>
      </c>
      <c r="F320" s="78">
        <v>80771284</v>
      </c>
      <c r="G320" s="79">
        <v>0</v>
      </c>
    </row>
    <row r="321" spans="1:7" ht="15">
      <c r="A321" s="124" t="s">
        <v>519</v>
      </c>
      <c r="B321" s="78">
        <v>0</v>
      </c>
      <c r="C321" s="125">
        <v>188907315.67000002</v>
      </c>
      <c r="D321" s="78">
        <v>188907315.67000002</v>
      </c>
      <c r="E321" s="125">
        <v>188907315.64</v>
      </c>
      <c r="F321" s="78">
        <v>188907315.64</v>
      </c>
      <c r="G321" s="79">
        <v>0.02999999956227839</v>
      </c>
    </row>
    <row r="322" spans="1:7" ht="15">
      <c r="A322" s="124" t="s">
        <v>520</v>
      </c>
      <c r="B322" s="78">
        <v>0</v>
      </c>
      <c r="C322" s="125">
        <v>104613433</v>
      </c>
      <c r="D322" s="78">
        <v>104613433</v>
      </c>
      <c r="E322" s="125">
        <v>104613433</v>
      </c>
      <c r="F322" s="78">
        <v>104613433</v>
      </c>
      <c r="G322" s="79">
        <v>0</v>
      </c>
    </row>
    <row r="323" spans="1:7" ht="15">
      <c r="A323" s="124" t="s">
        <v>521</v>
      </c>
      <c r="B323" s="78">
        <v>0</v>
      </c>
      <c r="C323" s="125">
        <v>116605361</v>
      </c>
      <c r="D323" s="78">
        <v>116605361</v>
      </c>
      <c r="E323" s="125">
        <v>116605361</v>
      </c>
      <c r="F323" s="78">
        <v>116605361</v>
      </c>
      <c r="G323" s="79">
        <v>0</v>
      </c>
    </row>
    <row r="324" spans="1:7" ht="15">
      <c r="A324" s="124" t="s">
        <v>522</v>
      </c>
      <c r="B324" s="78">
        <v>0</v>
      </c>
      <c r="C324" s="125">
        <v>189228044</v>
      </c>
      <c r="D324" s="78">
        <v>189228044</v>
      </c>
      <c r="E324" s="125">
        <v>189228044</v>
      </c>
      <c r="F324" s="78">
        <v>189228044</v>
      </c>
      <c r="G324" s="79">
        <v>0</v>
      </c>
    </row>
    <row r="325" spans="1:7" ht="15">
      <c r="A325" s="124" t="s">
        <v>523</v>
      </c>
      <c r="B325" s="78">
        <v>0</v>
      </c>
      <c r="C325" s="125">
        <v>106210068</v>
      </c>
      <c r="D325" s="78">
        <v>106210068</v>
      </c>
      <c r="E325" s="125">
        <v>106210068</v>
      </c>
      <c r="F325" s="78">
        <v>106210068</v>
      </c>
      <c r="G325" s="79">
        <v>0</v>
      </c>
    </row>
    <row r="326" spans="1:7" ht="15">
      <c r="A326" s="124" t="s">
        <v>524</v>
      </c>
      <c r="B326" s="78">
        <v>0</v>
      </c>
      <c r="C326" s="125">
        <v>118099378.26</v>
      </c>
      <c r="D326" s="78">
        <v>118099378.26</v>
      </c>
      <c r="E326" s="125">
        <v>118099378.26</v>
      </c>
      <c r="F326" s="78">
        <v>118099378.26</v>
      </c>
      <c r="G326" s="79">
        <v>0</v>
      </c>
    </row>
    <row r="327" spans="1:7" ht="15">
      <c r="A327" s="124" t="s">
        <v>525</v>
      </c>
      <c r="B327" s="78">
        <v>0</v>
      </c>
      <c r="C327" s="125">
        <v>133459788</v>
      </c>
      <c r="D327" s="78">
        <v>133459788</v>
      </c>
      <c r="E327" s="125">
        <v>133459788</v>
      </c>
      <c r="F327" s="78">
        <v>133459788</v>
      </c>
      <c r="G327" s="79">
        <v>0</v>
      </c>
    </row>
    <row r="328" spans="1:7" ht="15">
      <c r="A328" s="124" t="s">
        <v>526</v>
      </c>
      <c r="B328" s="78">
        <v>0</v>
      </c>
      <c r="C328" s="125">
        <v>58193969</v>
      </c>
      <c r="D328" s="78">
        <v>58193969</v>
      </c>
      <c r="E328" s="125">
        <v>58193969</v>
      </c>
      <c r="F328" s="78">
        <v>58193969</v>
      </c>
      <c r="G328" s="79">
        <v>0</v>
      </c>
    </row>
    <row r="329" spans="1:7" ht="15">
      <c r="A329" s="124" t="s">
        <v>527</v>
      </c>
      <c r="B329" s="78">
        <v>0</v>
      </c>
      <c r="C329" s="125">
        <v>32038762</v>
      </c>
      <c r="D329" s="78">
        <v>32038762</v>
      </c>
      <c r="E329" s="125">
        <v>32038762</v>
      </c>
      <c r="F329" s="78">
        <v>32038762</v>
      </c>
      <c r="G329" s="79">
        <v>0</v>
      </c>
    </row>
    <row r="330" spans="1:7" ht="15">
      <c r="A330" s="124" t="s">
        <v>528</v>
      </c>
      <c r="B330" s="78">
        <v>0</v>
      </c>
      <c r="C330" s="125">
        <v>89026960</v>
      </c>
      <c r="D330" s="78">
        <v>89026960</v>
      </c>
      <c r="E330" s="125">
        <v>89026960</v>
      </c>
      <c r="F330" s="78">
        <v>89026960</v>
      </c>
      <c r="G330" s="79">
        <v>0</v>
      </c>
    </row>
    <row r="331" spans="1:7" ht="15">
      <c r="A331" s="124" t="s">
        <v>529</v>
      </c>
      <c r="B331" s="78">
        <v>0</v>
      </c>
      <c r="C331" s="125">
        <v>76966658</v>
      </c>
      <c r="D331" s="78">
        <v>76966658</v>
      </c>
      <c r="E331" s="125">
        <v>76966658</v>
      </c>
      <c r="F331" s="78">
        <v>76966658</v>
      </c>
      <c r="G331" s="79">
        <v>0</v>
      </c>
    </row>
    <row r="332" spans="1:7" ht="15">
      <c r="A332" s="124" t="s">
        <v>530</v>
      </c>
      <c r="B332" s="78">
        <v>0</v>
      </c>
      <c r="C332" s="125">
        <v>38004774</v>
      </c>
      <c r="D332" s="78">
        <v>38004774</v>
      </c>
      <c r="E332" s="125">
        <v>38004774</v>
      </c>
      <c r="F332" s="78">
        <v>38004774</v>
      </c>
      <c r="G332" s="79">
        <v>0</v>
      </c>
    </row>
    <row r="333" spans="1:7" ht="15">
      <c r="A333" s="124" t="s">
        <v>531</v>
      </c>
      <c r="B333" s="78">
        <v>0</v>
      </c>
      <c r="C333" s="125">
        <v>63857765.88</v>
      </c>
      <c r="D333" s="78">
        <v>63857765.88</v>
      </c>
      <c r="E333" s="125">
        <v>63857765.88</v>
      </c>
      <c r="F333" s="78">
        <v>63857765.88</v>
      </c>
      <c r="G333" s="79">
        <v>0</v>
      </c>
    </row>
    <row r="334" spans="1:7" ht="15">
      <c r="A334" s="124" t="s">
        <v>532</v>
      </c>
      <c r="B334" s="78">
        <v>0</v>
      </c>
      <c r="C334" s="125">
        <v>17388127</v>
      </c>
      <c r="D334" s="78">
        <v>17388127</v>
      </c>
      <c r="E334" s="125">
        <v>17388127</v>
      </c>
      <c r="F334" s="78">
        <v>17388127</v>
      </c>
      <c r="G334" s="79">
        <v>0</v>
      </c>
    </row>
    <row r="335" spans="1:7" ht="15">
      <c r="A335" s="124" t="s">
        <v>533</v>
      </c>
      <c r="B335" s="78">
        <v>0</v>
      </c>
      <c r="C335" s="125">
        <v>177670472.46</v>
      </c>
      <c r="D335" s="78">
        <v>177670472.46</v>
      </c>
      <c r="E335" s="125">
        <v>177670472.46</v>
      </c>
      <c r="F335" s="78">
        <v>177670472.46</v>
      </c>
      <c r="G335" s="79">
        <v>0</v>
      </c>
    </row>
    <row r="336" spans="1:7" ht="15">
      <c r="A336" s="124" t="s">
        <v>534</v>
      </c>
      <c r="B336" s="78">
        <v>0</v>
      </c>
      <c r="C336" s="125">
        <v>58341615.81</v>
      </c>
      <c r="D336" s="78">
        <v>58341615.81</v>
      </c>
      <c r="E336" s="125">
        <v>58341615.81</v>
      </c>
      <c r="F336" s="78">
        <v>58341615.81</v>
      </c>
      <c r="G336" s="79">
        <v>0</v>
      </c>
    </row>
    <row r="337" spans="1:7" ht="15">
      <c r="A337" s="124" t="s">
        <v>535</v>
      </c>
      <c r="B337" s="78">
        <v>0</v>
      </c>
      <c r="C337" s="125">
        <v>41512727</v>
      </c>
      <c r="D337" s="78">
        <v>41512727</v>
      </c>
      <c r="E337" s="125">
        <v>41512727</v>
      </c>
      <c r="F337" s="78">
        <v>41512727</v>
      </c>
      <c r="G337" s="79">
        <v>0</v>
      </c>
    </row>
    <row r="338" spans="1:7" ht="15">
      <c r="A338" s="124" t="s">
        <v>536</v>
      </c>
      <c r="B338" s="78">
        <v>0</v>
      </c>
      <c r="C338" s="125">
        <v>13148986</v>
      </c>
      <c r="D338" s="78">
        <v>13148986</v>
      </c>
      <c r="E338" s="125">
        <v>13148986</v>
      </c>
      <c r="F338" s="78">
        <v>13148986</v>
      </c>
      <c r="G338" s="79">
        <v>0</v>
      </c>
    </row>
    <row r="339" spans="1:7" ht="15">
      <c r="A339" s="124" t="s">
        <v>537</v>
      </c>
      <c r="B339" s="78">
        <v>0</v>
      </c>
      <c r="C339" s="125">
        <v>101637723</v>
      </c>
      <c r="D339" s="78">
        <v>101637723</v>
      </c>
      <c r="E339" s="125">
        <v>101637723</v>
      </c>
      <c r="F339" s="78">
        <v>101637723</v>
      </c>
      <c r="G339" s="79">
        <v>0</v>
      </c>
    </row>
    <row r="340" spans="1:7" ht="15">
      <c r="A340" s="124" t="s">
        <v>538</v>
      </c>
      <c r="B340" s="78">
        <v>0</v>
      </c>
      <c r="C340" s="125">
        <v>34222908</v>
      </c>
      <c r="D340" s="78">
        <v>34222908</v>
      </c>
      <c r="E340" s="125">
        <v>34222908</v>
      </c>
      <c r="F340" s="78">
        <v>34222908</v>
      </c>
      <c r="G340" s="79">
        <v>0</v>
      </c>
    </row>
    <row r="341" spans="1:7" ht="15">
      <c r="A341" s="124" t="s">
        <v>539</v>
      </c>
      <c r="B341" s="78">
        <v>0</v>
      </c>
      <c r="C341" s="125">
        <v>178251850.26</v>
      </c>
      <c r="D341" s="78">
        <v>178251850.26</v>
      </c>
      <c r="E341" s="125">
        <v>178251850.25</v>
      </c>
      <c r="F341" s="78">
        <v>178251850.25</v>
      </c>
      <c r="G341" s="79">
        <v>0.010000000009313226</v>
      </c>
    </row>
    <row r="342" spans="1:7" ht="15">
      <c r="A342" s="124" t="s">
        <v>540</v>
      </c>
      <c r="B342" s="78">
        <v>0</v>
      </c>
      <c r="C342" s="125">
        <v>47813356</v>
      </c>
      <c r="D342" s="78">
        <v>47813356</v>
      </c>
      <c r="E342" s="125">
        <v>47813356</v>
      </c>
      <c r="F342" s="78">
        <v>47813356</v>
      </c>
      <c r="G342" s="79">
        <v>0</v>
      </c>
    </row>
    <row r="343" spans="1:7" ht="15">
      <c r="A343" s="124" t="s">
        <v>541</v>
      </c>
      <c r="B343" s="78">
        <v>0</v>
      </c>
      <c r="C343" s="125">
        <v>68961215.89</v>
      </c>
      <c r="D343" s="78">
        <v>68961215.89</v>
      </c>
      <c r="E343" s="125">
        <v>68961215.75999999</v>
      </c>
      <c r="F343" s="78">
        <v>68961215.75999999</v>
      </c>
      <c r="G343" s="79">
        <v>0.12999999965541065</v>
      </c>
    </row>
    <row r="344" spans="1:7" ht="16.5">
      <c r="A344" s="130"/>
      <c r="B344" s="131"/>
      <c r="C344" s="132"/>
      <c r="D344" s="131"/>
      <c r="E344" s="132"/>
      <c r="F344" s="131"/>
      <c r="G344" s="133"/>
    </row>
    <row r="345" spans="1:7" ht="15" customHeight="1">
      <c r="A345" s="99" t="s">
        <v>350</v>
      </c>
      <c r="B345" s="134">
        <v>49246711107.48</v>
      </c>
      <c r="C345" s="135">
        <v>11362306483.209997</v>
      </c>
      <c r="D345" s="134">
        <v>60609017590.69001</v>
      </c>
      <c r="E345" s="135">
        <v>58525938802.31002</v>
      </c>
      <c r="F345" s="134">
        <v>57994556406.17001</v>
      </c>
      <c r="G345" s="136">
        <v>2083078788.380001</v>
      </c>
    </row>
    <row r="346" spans="1:7" ht="16.5">
      <c r="A346" s="137"/>
      <c r="B346" s="138"/>
      <c r="C346" s="139"/>
      <c r="D346" s="138"/>
      <c r="E346" s="139"/>
      <c r="F346" s="138"/>
      <c r="G346" s="140"/>
    </row>
    <row r="348" s="114" customFormat="1" ht="15.75" customHeight="1" hidden="1">
      <c r="A348" s="116" t="s">
        <v>169</v>
      </c>
    </row>
    <row r="349" spans="1:7" s="114" customFormat="1" ht="42" customHeight="1" hidden="1">
      <c r="A349" s="334" t="s">
        <v>351</v>
      </c>
      <c r="B349" s="334"/>
      <c r="C349" s="334"/>
      <c r="D349" s="334"/>
      <c r="E349" s="334"/>
      <c r="F349" s="334"/>
      <c r="G349" s="334"/>
    </row>
    <row r="350" spans="1:7" s="114" customFormat="1" ht="25.15" customHeight="1" hidden="1">
      <c r="A350" s="334" t="s">
        <v>352</v>
      </c>
      <c r="B350" s="334"/>
      <c r="C350" s="334"/>
      <c r="D350" s="334"/>
      <c r="E350" s="334"/>
      <c r="F350" s="334"/>
      <c r="G350" s="334"/>
    </row>
    <row r="351" spans="1:7" s="114" customFormat="1" ht="14.25" customHeight="1" hidden="1">
      <c r="A351" s="334" t="s">
        <v>353</v>
      </c>
      <c r="B351" s="334"/>
      <c r="C351" s="334"/>
      <c r="D351" s="334"/>
      <c r="E351" s="334"/>
      <c r="F351" s="334"/>
      <c r="G351" s="334"/>
    </row>
    <row r="352" spans="1:7" s="114" customFormat="1" ht="14.25" customHeight="1" hidden="1">
      <c r="A352" s="334" t="s">
        <v>354</v>
      </c>
      <c r="B352" s="334"/>
      <c r="C352" s="334"/>
      <c r="D352" s="334"/>
      <c r="E352" s="334"/>
      <c r="F352" s="334"/>
      <c r="G352" s="334"/>
    </row>
    <row r="353" spans="1:7" s="114" customFormat="1" ht="14.25" customHeight="1" hidden="1">
      <c r="A353" s="347" t="s">
        <v>355</v>
      </c>
      <c r="B353" s="347"/>
      <c r="C353" s="347"/>
      <c r="D353" s="347"/>
      <c r="E353" s="347"/>
      <c r="F353" s="347"/>
      <c r="G353" s="347"/>
    </row>
  </sheetData>
  <mergeCells count="15">
    <mergeCell ref="A351:G351"/>
    <mergeCell ref="A352:G352"/>
    <mergeCell ref="A353:G353"/>
    <mergeCell ref="A8:G8"/>
    <mergeCell ref="A9:A10"/>
    <mergeCell ref="B9:F9"/>
    <mergeCell ref="G9:G10"/>
    <mergeCell ref="A349:G349"/>
    <mergeCell ref="A350:G350"/>
    <mergeCell ref="A7:G7"/>
    <mergeCell ref="A1:G1"/>
    <mergeCell ref="A2:G2"/>
    <mergeCell ref="A3:G3"/>
    <mergeCell ref="A5:G5"/>
    <mergeCell ref="A6:G6"/>
  </mergeCells>
  <printOptions horizontalCentered="1"/>
  <pageMargins left="0.5118110236220472" right="0.5118110236220472" top="0.7480314960629921" bottom="0.7480314960629921" header="0.31496062992125984" footer="0.31496062992125984"/>
  <pageSetup horizontalDpi="600" verticalDpi="600" orientation="portrait" scale="7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abSelected="1" zoomScale="140" zoomScaleNormal="140" workbookViewId="0" topLeftCell="A1">
      <selection activeCell="A1" sqref="A1:G1"/>
    </sheetView>
  </sheetViews>
  <sheetFormatPr defaultColWidth="11.421875" defaultRowHeight="15"/>
  <cols>
    <col min="1" max="1" width="44.421875" style="73" customWidth="1"/>
    <col min="2" max="6" width="11.421875" style="73" customWidth="1"/>
    <col min="7" max="16384" width="11.421875" style="73" customWidth="1"/>
  </cols>
  <sheetData>
    <row r="1" spans="1:7" s="72" customFormat="1" ht="13.5" customHeight="1">
      <c r="A1" s="330" t="s">
        <v>549</v>
      </c>
      <c r="B1" s="330"/>
      <c r="C1" s="330"/>
      <c r="D1" s="330"/>
      <c r="E1" s="330"/>
      <c r="F1" s="330"/>
      <c r="G1" s="330"/>
    </row>
    <row r="2" spans="1:8" s="72" customFormat="1" ht="16.5">
      <c r="A2" s="265" t="s">
        <v>224</v>
      </c>
      <c r="B2" s="265"/>
      <c r="C2" s="265"/>
      <c r="D2" s="265"/>
      <c r="E2" s="265"/>
      <c r="F2" s="265"/>
      <c r="G2" s="265"/>
      <c r="H2" s="71"/>
    </row>
    <row r="3" spans="1:8" s="72" customFormat="1" ht="16.5">
      <c r="A3" s="265" t="s">
        <v>683</v>
      </c>
      <c r="B3" s="265"/>
      <c r="C3" s="265"/>
      <c r="D3" s="265"/>
      <c r="E3" s="265"/>
      <c r="F3" s="265"/>
      <c r="G3" s="265"/>
      <c r="H3" s="71"/>
    </row>
    <row r="4" spans="1:8" s="72" customFormat="1" ht="5.1" customHeight="1">
      <c r="A4" s="75"/>
      <c r="B4" s="75"/>
      <c r="C4" s="75"/>
      <c r="D4" s="75"/>
      <c r="E4" s="74"/>
      <c r="F4" s="74"/>
      <c r="G4" s="74"/>
      <c r="H4" s="71"/>
    </row>
    <row r="5" spans="1:7" ht="15">
      <c r="A5" s="353" t="s">
        <v>267</v>
      </c>
      <c r="B5" s="354"/>
      <c r="C5" s="354"/>
      <c r="D5" s="354"/>
      <c r="E5" s="354"/>
      <c r="F5" s="354"/>
      <c r="G5" s="355"/>
    </row>
    <row r="6" spans="1:7" ht="15">
      <c r="A6" s="356" t="s">
        <v>550</v>
      </c>
      <c r="B6" s="357"/>
      <c r="C6" s="357"/>
      <c r="D6" s="357"/>
      <c r="E6" s="357"/>
      <c r="F6" s="357"/>
      <c r="G6" s="358"/>
    </row>
    <row r="7" spans="1:7" ht="15">
      <c r="A7" s="356" t="s">
        <v>687</v>
      </c>
      <c r="B7" s="357"/>
      <c r="C7" s="357"/>
      <c r="D7" s="357"/>
      <c r="E7" s="357"/>
      <c r="F7" s="357"/>
      <c r="G7" s="358"/>
    </row>
    <row r="8" spans="1:7" ht="15">
      <c r="A8" s="359" t="s">
        <v>3</v>
      </c>
      <c r="B8" s="360"/>
      <c r="C8" s="360"/>
      <c r="D8" s="360"/>
      <c r="E8" s="360"/>
      <c r="F8" s="360"/>
      <c r="G8" s="361"/>
    </row>
    <row r="9" spans="1:7" ht="15">
      <c r="A9" s="351" t="s">
        <v>226</v>
      </c>
      <c r="B9" s="351" t="s">
        <v>269</v>
      </c>
      <c r="C9" s="351"/>
      <c r="D9" s="351"/>
      <c r="E9" s="351"/>
      <c r="F9" s="351"/>
      <c r="G9" s="351" t="s">
        <v>551</v>
      </c>
    </row>
    <row r="10" spans="1:7" ht="21" customHeight="1">
      <c r="A10" s="351"/>
      <c r="B10" s="117" t="s">
        <v>552</v>
      </c>
      <c r="C10" s="117" t="s">
        <v>272</v>
      </c>
      <c r="D10" s="117" t="s">
        <v>273</v>
      </c>
      <c r="E10" s="117" t="s">
        <v>227</v>
      </c>
      <c r="F10" s="117" t="s">
        <v>240</v>
      </c>
      <c r="G10" s="351"/>
    </row>
    <row r="11" spans="1:7" ht="16.5">
      <c r="A11" s="141"/>
      <c r="B11" s="142"/>
      <c r="C11" s="143"/>
      <c r="D11" s="142"/>
      <c r="E11" s="143"/>
      <c r="F11" s="142"/>
      <c r="G11" s="144"/>
    </row>
    <row r="12" spans="1:7" s="94" customFormat="1" ht="14.45" customHeight="1">
      <c r="A12" s="77" t="s">
        <v>553</v>
      </c>
      <c r="B12" s="134">
        <v>13782438199.45</v>
      </c>
      <c r="C12" s="135">
        <v>4227992303.710003</v>
      </c>
      <c r="D12" s="134">
        <v>18010430503.159996</v>
      </c>
      <c r="E12" s="135">
        <v>17754660282.529995</v>
      </c>
      <c r="F12" s="134">
        <v>17368684896.149994</v>
      </c>
      <c r="G12" s="136">
        <v>255770220.6299999</v>
      </c>
    </row>
    <row r="13" spans="1:7" s="94" customFormat="1" ht="15">
      <c r="A13" s="145" t="s">
        <v>554</v>
      </c>
      <c r="B13" s="91">
        <v>4546999793.83</v>
      </c>
      <c r="C13" s="92">
        <v>3116097105.3700027</v>
      </c>
      <c r="D13" s="91">
        <v>7663096899.199999</v>
      </c>
      <c r="E13" s="92">
        <v>7614752713.849998</v>
      </c>
      <c r="F13" s="91">
        <v>7382372512.839999</v>
      </c>
      <c r="G13" s="93">
        <v>48344185.34999995</v>
      </c>
    </row>
    <row r="14" spans="1:7" ht="15">
      <c r="A14" s="146" t="s">
        <v>555</v>
      </c>
      <c r="B14" s="96">
        <v>526381015</v>
      </c>
      <c r="C14" s="97">
        <v>89559428.80000001</v>
      </c>
      <c r="D14" s="96">
        <v>615940443.8</v>
      </c>
      <c r="E14" s="97">
        <v>615940443.8</v>
      </c>
      <c r="F14" s="96">
        <v>615940443.8</v>
      </c>
      <c r="G14" s="98">
        <v>0</v>
      </c>
    </row>
    <row r="15" spans="1:7" ht="15">
      <c r="A15" s="146" t="s">
        <v>556</v>
      </c>
      <c r="B15" s="96">
        <v>1196210971.6200001</v>
      </c>
      <c r="C15" s="97">
        <v>388403857</v>
      </c>
      <c r="D15" s="96">
        <v>1584614828.62</v>
      </c>
      <c r="E15" s="97">
        <v>1584033728.4499998</v>
      </c>
      <c r="F15" s="96">
        <v>1555037149.5</v>
      </c>
      <c r="G15" s="98">
        <v>581100.1699999571</v>
      </c>
    </row>
    <row r="16" spans="1:7" ht="15">
      <c r="A16" s="146" t="s">
        <v>557</v>
      </c>
      <c r="B16" s="96">
        <v>708702940.83</v>
      </c>
      <c r="C16" s="97">
        <v>618844429.4300008</v>
      </c>
      <c r="D16" s="96">
        <v>1327547370.259999</v>
      </c>
      <c r="E16" s="97">
        <v>1314227000.4699996</v>
      </c>
      <c r="F16" s="96">
        <v>1275472271.4199994</v>
      </c>
      <c r="G16" s="98">
        <v>13320369.790000001</v>
      </c>
    </row>
    <row r="17" spans="1:7" ht="15">
      <c r="A17" s="146" t="s">
        <v>558</v>
      </c>
      <c r="B17" s="96">
        <v>0</v>
      </c>
      <c r="C17" s="97">
        <v>0</v>
      </c>
      <c r="D17" s="96">
        <v>0</v>
      </c>
      <c r="E17" s="97">
        <v>0</v>
      </c>
      <c r="F17" s="96">
        <v>0</v>
      </c>
      <c r="G17" s="98">
        <v>0</v>
      </c>
    </row>
    <row r="18" spans="1:7" ht="15">
      <c r="A18" s="146" t="s">
        <v>559</v>
      </c>
      <c r="B18" s="96">
        <v>633828890.7099998</v>
      </c>
      <c r="C18" s="97">
        <v>1733439056.180002</v>
      </c>
      <c r="D18" s="96">
        <v>2367267946.8899994</v>
      </c>
      <c r="E18" s="97">
        <v>2361629345.1799994</v>
      </c>
      <c r="F18" s="96">
        <v>2237486397.0200005</v>
      </c>
      <c r="G18" s="98">
        <v>5638601.710000001</v>
      </c>
    </row>
    <row r="19" spans="1:7" ht="15">
      <c r="A19" s="146" t="s">
        <v>560</v>
      </c>
      <c r="B19" s="96">
        <v>0</v>
      </c>
      <c r="C19" s="97">
        <v>0</v>
      </c>
      <c r="D19" s="96">
        <v>0</v>
      </c>
      <c r="E19" s="97">
        <v>0</v>
      </c>
      <c r="F19" s="96">
        <v>0</v>
      </c>
      <c r="G19" s="98">
        <v>0</v>
      </c>
    </row>
    <row r="20" spans="1:7" ht="15">
      <c r="A20" s="146" t="s">
        <v>561</v>
      </c>
      <c r="B20" s="96">
        <v>1469573146.6699996</v>
      </c>
      <c r="C20" s="97">
        <v>285850333.96000004</v>
      </c>
      <c r="D20" s="96">
        <v>1755423480.63</v>
      </c>
      <c r="E20" s="97">
        <v>1726619366.95</v>
      </c>
      <c r="F20" s="96">
        <v>1686133422.0999994</v>
      </c>
      <c r="G20" s="98">
        <v>28804113.679999996</v>
      </c>
    </row>
    <row r="21" spans="1:7" ht="15">
      <c r="A21" s="146" t="s">
        <v>562</v>
      </c>
      <c r="B21" s="96">
        <v>12302829</v>
      </c>
      <c r="C21" s="97">
        <v>0</v>
      </c>
      <c r="D21" s="96">
        <v>12302829</v>
      </c>
      <c r="E21" s="97">
        <v>12302829</v>
      </c>
      <c r="F21" s="96">
        <v>12302829</v>
      </c>
      <c r="G21" s="98">
        <v>0</v>
      </c>
    </row>
    <row r="22" spans="1:7" ht="16.5">
      <c r="A22" s="130"/>
      <c r="B22" s="96"/>
      <c r="C22" s="97"/>
      <c r="D22" s="96"/>
      <c r="E22" s="97"/>
      <c r="F22" s="96"/>
      <c r="G22" s="98"/>
    </row>
    <row r="23" spans="1:7" s="94" customFormat="1" ht="15">
      <c r="A23" s="145" t="s">
        <v>563</v>
      </c>
      <c r="B23" s="91">
        <v>5173494727.52</v>
      </c>
      <c r="C23" s="92">
        <v>202804968.66000006</v>
      </c>
      <c r="D23" s="91">
        <v>5376299696.18</v>
      </c>
      <c r="E23" s="92">
        <v>5220013875.26</v>
      </c>
      <c r="F23" s="91">
        <v>5089385481.639999</v>
      </c>
      <c r="G23" s="93">
        <v>156285820.92</v>
      </c>
    </row>
    <row r="24" spans="1:7" ht="15">
      <c r="A24" s="146" t="s">
        <v>564</v>
      </c>
      <c r="B24" s="96">
        <v>104083320.16999999</v>
      </c>
      <c r="C24" s="97">
        <v>11422201.28</v>
      </c>
      <c r="D24" s="96">
        <v>115505521.44999997</v>
      </c>
      <c r="E24" s="97">
        <v>109192113.94999997</v>
      </c>
      <c r="F24" s="96">
        <v>98582338.65999998</v>
      </c>
      <c r="G24" s="98">
        <v>6313407.5</v>
      </c>
    </row>
    <row r="25" spans="1:7" ht="15">
      <c r="A25" s="146" t="s">
        <v>565</v>
      </c>
      <c r="B25" s="96">
        <v>151706872.45000008</v>
      </c>
      <c r="C25" s="97">
        <v>156744302.91000003</v>
      </c>
      <c r="D25" s="96">
        <v>308451175.36</v>
      </c>
      <c r="E25" s="97">
        <v>232289059.60000002</v>
      </c>
      <c r="F25" s="96">
        <v>226136689.96999994</v>
      </c>
      <c r="G25" s="98">
        <v>76162115.75999999</v>
      </c>
    </row>
    <row r="26" spans="1:7" ht="15">
      <c r="A26" s="146" t="s">
        <v>566</v>
      </c>
      <c r="B26" s="96">
        <v>361082378.0200001</v>
      </c>
      <c r="C26" s="97">
        <v>-44623138.93000001</v>
      </c>
      <c r="D26" s="96">
        <v>316459239.09</v>
      </c>
      <c r="E26" s="97">
        <v>316441239.09</v>
      </c>
      <c r="F26" s="96">
        <v>316260468.34</v>
      </c>
      <c r="G26" s="98">
        <v>18000</v>
      </c>
    </row>
    <row r="27" spans="1:7" ht="15">
      <c r="A27" s="146" t="s">
        <v>567</v>
      </c>
      <c r="B27" s="96">
        <v>153852488.92</v>
      </c>
      <c r="C27" s="97">
        <v>24117712.819999978</v>
      </c>
      <c r="D27" s="96">
        <v>177970201.74000004</v>
      </c>
      <c r="E27" s="97">
        <v>170840201.74000004</v>
      </c>
      <c r="F27" s="96">
        <v>165881319.86999997</v>
      </c>
      <c r="G27" s="98">
        <v>7130000</v>
      </c>
    </row>
    <row r="28" spans="1:7" ht="15">
      <c r="A28" s="146" t="s">
        <v>568</v>
      </c>
      <c r="B28" s="96">
        <v>3739656642.76</v>
      </c>
      <c r="C28" s="97">
        <v>76991913.43</v>
      </c>
      <c r="D28" s="96">
        <v>3816648556.19</v>
      </c>
      <c r="E28" s="97">
        <v>3816648556.12</v>
      </c>
      <c r="F28" s="96">
        <v>3714565458.6799994</v>
      </c>
      <c r="G28" s="98">
        <v>0.07000000006519258</v>
      </c>
    </row>
    <row r="29" spans="1:7" ht="15">
      <c r="A29" s="146" t="s">
        <v>569</v>
      </c>
      <c r="B29" s="96">
        <v>663113025.1999998</v>
      </c>
      <c r="C29" s="97">
        <v>-21848022.849999942</v>
      </c>
      <c r="D29" s="96">
        <v>641265002.3500003</v>
      </c>
      <c r="E29" s="97">
        <v>574602704.7600003</v>
      </c>
      <c r="F29" s="96">
        <v>567959206.1200002</v>
      </c>
      <c r="G29" s="98">
        <v>66662297.589999996</v>
      </c>
    </row>
    <row r="30" spans="1:7" ht="15">
      <c r="A30" s="146" t="s">
        <v>570</v>
      </c>
      <c r="B30" s="96">
        <v>0</v>
      </c>
      <c r="C30" s="97">
        <v>0</v>
      </c>
      <c r="D30" s="96">
        <v>0</v>
      </c>
      <c r="E30" s="97">
        <v>0</v>
      </c>
      <c r="F30" s="96">
        <v>0</v>
      </c>
      <c r="G30" s="98">
        <v>0</v>
      </c>
    </row>
    <row r="31" spans="1:7" ht="16.5">
      <c r="A31" s="130"/>
      <c r="B31" s="96"/>
      <c r="C31" s="97"/>
      <c r="D31" s="96"/>
      <c r="E31" s="97"/>
      <c r="F31" s="96"/>
      <c r="G31" s="98"/>
    </row>
    <row r="32" spans="1:7" s="94" customFormat="1" ht="15">
      <c r="A32" s="145" t="s">
        <v>571</v>
      </c>
      <c r="B32" s="91">
        <v>1040766678.1</v>
      </c>
      <c r="C32" s="92">
        <v>92395013.50000004</v>
      </c>
      <c r="D32" s="91">
        <v>1133161691.6000001</v>
      </c>
      <c r="E32" s="92">
        <v>1082021477.24</v>
      </c>
      <c r="F32" s="91">
        <v>1061277008.2199999</v>
      </c>
      <c r="G32" s="93">
        <v>51140214.35999998</v>
      </c>
    </row>
    <row r="33" spans="1:7" ht="15" customHeight="1">
      <c r="A33" s="76" t="s">
        <v>572</v>
      </c>
      <c r="B33" s="96">
        <v>176894584.9</v>
      </c>
      <c r="C33" s="97">
        <v>25102013.61000003</v>
      </c>
      <c r="D33" s="96">
        <v>201996598.5099999</v>
      </c>
      <c r="E33" s="97">
        <v>187760560.1499999</v>
      </c>
      <c r="F33" s="96">
        <v>184489140.88999987</v>
      </c>
      <c r="G33" s="98">
        <v>14236038.36</v>
      </c>
    </row>
    <row r="34" spans="1:7" ht="15">
      <c r="A34" s="146" t="s">
        <v>573</v>
      </c>
      <c r="B34" s="96">
        <v>526824422.43</v>
      </c>
      <c r="C34" s="97">
        <v>2037286.7199999988</v>
      </c>
      <c r="D34" s="96">
        <v>528861709.15000004</v>
      </c>
      <c r="E34" s="97">
        <v>492466360.75000006</v>
      </c>
      <c r="F34" s="96">
        <v>479502511.93</v>
      </c>
      <c r="G34" s="98">
        <v>36395348.399999976</v>
      </c>
    </row>
    <row r="35" spans="1:7" ht="15">
      <c r="A35" s="146" t="s">
        <v>574</v>
      </c>
      <c r="B35" s="96">
        <v>0</v>
      </c>
      <c r="C35" s="97">
        <v>0</v>
      </c>
      <c r="D35" s="96">
        <v>0</v>
      </c>
      <c r="E35" s="97">
        <v>0</v>
      </c>
      <c r="F35" s="96">
        <v>0</v>
      </c>
      <c r="G35" s="98">
        <v>0</v>
      </c>
    </row>
    <row r="36" spans="1:7" ht="15">
      <c r="A36" s="146" t="s">
        <v>575</v>
      </c>
      <c r="B36" s="96">
        <v>0</v>
      </c>
      <c r="C36" s="97">
        <v>0</v>
      </c>
      <c r="D36" s="96">
        <v>0</v>
      </c>
      <c r="E36" s="97">
        <v>0</v>
      </c>
      <c r="F36" s="96">
        <v>0</v>
      </c>
      <c r="G36" s="98">
        <v>0</v>
      </c>
    </row>
    <row r="37" spans="1:7" ht="15">
      <c r="A37" s="146" t="s">
        <v>576</v>
      </c>
      <c r="B37" s="96">
        <v>67412996.09</v>
      </c>
      <c r="C37" s="97">
        <v>595427.8399999999</v>
      </c>
      <c r="D37" s="96">
        <v>68008423.93</v>
      </c>
      <c r="E37" s="97">
        <v>68008423.93</v>
      </c>
      <c r="F37" s="96">
        <v>66429674.129999995</v>
      </c>
      <c r="G37" s="98">
        <v>0</v>
      </c>
    </row>
    <row r="38" spans="1:7" ht="15">
      <c r="A38" s="146" t="s">
        <v>577</v>
      </c>
      <c r="B38" s="96">
        <v>0</v>
      </c>
      <c r="C38" s="97">
        <v>0</v>
      </c>
      <c r="D38" s="96">
        <v>0</v>
      </c>
      <c r="E38" s="97">
        <v>0</v>
      </c>
      <c r="F38" s="96">
        <v>0</v>
      </c>
      <c r="G38" s="98">
        <v>0</v>
      </c>
    </row>
    <row r="39" spans="1:7" ht="15">
      <c r="A39" s="146" t="s">
        <v>578</v>
      </c>
      <c r="B39" s="96">
        <v>260470493.07999992</v>
      </c>
      <c r="C39" s="97">
        <v>66211476.900000006</v>
      </c>
      <c r="D39" s="96">
        <v>326681969.97999996</v>
      </c>
      <c r="E39" s="97">
        <v>326173142.37999994</v>
      </c>
      <c r="F39" s="96">
        <v>323242691.24</v>
      </c>
      <c r="G39" s="98">
        <v>508827.6</v>
      </c>
    </row>
    <row r="40" spans="1:7" ht="15">
      <c r="A40" s="146" t="s">
        <v>579</v>
      </c>
      <c r="B40" s="96">
        <v>3170402.4600000004</v>
      </c>
      <c r="C40" s="97">
        <v>-478562.31999999995</v>
      </c>
      <c r="D40" s="96">
        <v>2691840.1399999997</v>
      </c>
      <c r="E40" s="97">
        <v>2691840.1399999997</v>
      </c>
      <c r="F40" s="96">
        <v>2691840.1399999997</v>
      </c>
      <c r="G40" s="98">
        <v>0</v>
      </c>
    </row>
    <row r="41" spans="1:7" ht="15">
      <c r="A41" s="146" t="s">
        <v>580</v>
      </c>
      <c r="B41" s="96">
        <v>5993779.1400000015</v>
      </c>
      <c r="C41" s="97">
        <v>-1072629.25</v>
      </c>
      <c r="D41" s="96">
        <v>4921149.890000001</v>
      </c>
      <c r="E41" s="97">
        <v>4921149.890000001</v>
      </c>
      <c r="F41" s="96">
        <v>4921149.890000001</v>
      </c>
      <c r="G41" s="98">
        <v>0</v>
      </c>
    </row>
    <row r="42" spans="1:7" ht="16.5">
      <c r="A42" s="130"/>
      <c r="B42" s="96"/>
      <c r="C42" s="97"/>
      <c r="D42" s="96"/>
      <c r="E42" s="97"/>
      <c r="F42" s="96"/>
      <c r="G42" s="98"/>
    </row>
    <row r="43" spans="1:7" s="94" customFormat="1" ht="15">
      <c r="A43" s="145" t="s">
        <v>581</v>
      </c>
      <c r="B43" s="91">
        <v>3021177000</v>
      </c>
      <c r="C43" s="92">
        <v>816695216.1799996</v>
      </c>
      <c r="D43" s="91">
        <v>3837872216.179999</v>
      </c>
      <c r="E43" s="92">
        <v>3837872216.179999</v>
      </c>
      <c r="F43" s="91">
        <v>3835649893.449999</v>
      </c>
      <c r="G43" s="93">
        <v>0</v>
      </c>
    </row>
    <row r="44" spans="1:7" ht="15">
      <c r="A44" s="146" t="s">
        <v>582</v>
      </c>
      <c r="B44" s="96">
        <v>0</v>
      </c>
      <c r="C44" s="97">
        <v>3817010.13</v>
      </c>
      <c r="D44" s="96">
        <v>3817010.13</v>
      </c>
      <c r="E44" s="97">
        <v>3817010.13</v>
      </c>
      <c r="F44" s="96">
        <v>3817010.13</v>
      </c>
      <c r="G44" s="98">
        <v>0</v>
      </c>
    </row>
    <row r="45" spans="1:7" ht="16.5">
      <c r="A45" s="76" t="s">
        <v>583</v>
      </c>
      <c r="B45" s="96">
        <v>3021177000</v>
      </c>
      <c r="C45" s="97">
        <v>812878206.0499996</v>
      </c>
      <c r="D45" s="96">
        <v>3834055206.0499988</v>
      </c>
      <c r="E45" s="97">
        <v>3834055206.0499988</v>
      </c>
      <c r="F45" s="96">
        <v>3831832883.3199987</v>
      </c>
      <c r="G45" s="98">
        <v>0</v>
      </c>
    </row>
    <row r="46" spans="1:7" ht="15">
      <c r="A46" s="146" t="s">
        <v>584</v>
      </c>
      <c r="B46" s="96">
        <v>0</v>
      </c>
      <c r="C46" s="97">
        <v>0</v>
      </c>
      <c r="D46" s="96">
        <v>0</v>
      </c>
      <c r="E46" s="97">
        <v>0</v>
      </c>
      <c r="F46" s="96">
        <v>0</v>
      </c>
      <c r="G46" s="98">
        <v>0</v>
      </c>
    </row>
    <row r="47" spans="1:7" ht="15">
      <c r="A47" s="146" t="s">
        <v>585</v>
      </c>
      <c r="B47" s="96">
        <v>0</v>
      </c>
      <c r="C47" s="97">
        <v>0</v>
      </c>
      <c r="D47" s="96">
        <v>0</v>
      </c>
      <c r="E47" s="97">
        <v>0</v>
      </c>
      <c r="F47" s="96">
        <v>0</v>
      </c>
      <c r="G47" s="98">
        <v>0</v>
      </c>
    </row>
    <row r="48" spans="1:7" ht="16.5">
      <c r="A48" s="130"/>
      <c r="B48" s="96"/>
      <c r="C48" s="97"/>
      <c r="D48" s="96"/>
      <c r="E48" s="97"/>
      <c r="F48" s="96"/>
      <c r="G48" s="98"/>
    </row>
    <row r="49" spans="1:7" s="94" customFormat="1" ht="15">
      <c r="A49" s="77" t="s">
        <v>586</v>
      </c>
      <c r="B49" s="91">
        <v>35464272908.03</v>
      </c>
      <c r="C49" s="92">
        <v>7134314179.499998</v>
      </c>
      <c r="D49" s="91">
        <v>42598587087.53</v>
      </c>
      <c r="E49" s="92">
        <v>40771278519.78001</v>
      </c>
      <c r="F49" s="91">
        <v>40625871510.020004</v>
      </c>
      <c r="G49" s="93">
        <v>1827308567.7500007</v>
      </c>
    </row>
    <row r="50" spans="1:7" s="94" customFormat="1" ht="15">
      <c r="A50" s="145" t="s">
        <v>554</v>
      </c>
      <c r="B50" s="91">
        <v>368203618.34000003</v>
      </c>
      <c r="C50" s="92">
        <v>768450651.52</v>
      </c>
      <c r="D50" s="91">
        <v>1136654269.86</v>
      </c>
      <c r="E50" s="92">
        <v>989612310.8699999</v>
      </c>
      <c r="F50" s="91">
        <v>868591977.01</v>
      </c>
      <c r="G50" s="93">
        <v>147041958.98999998</v>
      </c>
    </row>
    <row r="51" spans="1:7" ht="15">
      <c r="A51" s="146" t="s">
        <v>555</v>
      </c>
      <c r="B51" s="96">
        <v>0</v>
      </c>
      <c r="C51" s="97">
        <v>10870427</v>
      </c>
      <c r="D51" s="96">
        <v>10870427</v>
      </c>
      <c r="E51" s="97">
        <v>10870427</v>
      </c>
      <c r="F51" s="96">
        <v>10870427</v>
      </c>
      <c r="G51" s="98">
        <v>0</v>
      </c>
    </row>
    <row r="52" spans="1:7" ht="15">
      <c r="A52" s="146" t="s">
        <v>556</v>
      </c>
      <c r="B52" s="96">
        <v>113839815.47999999</v>
      </c>
      <c r="C52" s="97">
        <v>101948294.54</v>
      </c>
      <c r="D52" s="96">
        <v>215788110.02</v>
      </c>
      <c r="E52" s="97">
        <v>166149742.64</v>
      </c>
      <c r="F52" s="96">
        <v>164993342.64</v>
      </c>
      <c r="G52" s="98">
        <v>49638367.38</v>
      </c>
    </row>
    <row r="53" spans="1:7" ht="15">
      <c r="A53" s="146" t="s">
        <v>557</v>
      </c>
      <c r="B53" s="96">
        <v>55660200.58</v>
      </c>
      <c r="C53" s="97">
        <v>-53628390.77</v>
      </c>
      <c r="D53" s="96">
        <v>2031809.81</v>
      </c>
      <c r="E53" s="97">
        <v>2030724.3399999999</v>
      </c>
      <c r="F53" s="96">
        <v>2030724.3399999999</v>
      </c>
      <c r="G53" s="98">
        <v>1085.470000000014</v>
      </c>
    </row>
    <row r="54" spans="1:7" ht="15">
      <c r="A54" s="147" t="s">
        <v>558</v>
      </c>
      <c r="B54" s="101">
        <v>0</v>
      </c>
      <c r="C54" s="102">
        <v>0</v>
      </c>
      <c r="D54" s="101">
        <v>0</v>
      </c>
      <c r="E54" s="102">
        <v>0</v>
      </c>
      <c r="F54" s="101">
        <v>0</v>
      </c>
      <c r="G54" s="103">
        <v>0</v>
      </c>
    </row>
    <row r="55" spans="1:7" ht="15">
      <c r="A55" s="146" t="s">
        <v>559</v>
      </c>
      <c r="B55" s="96">
        <v>8523659.5</v>
      </c>
      <c r="C55" s="97">
        <v>654839485.75</v>
      </c>
      <c r="D55" s="96">
        <v>663363145.2499999</v>
      </c>
      <c r="E55" s="97">
        <v>660960461.4099998</v>
      </c>
      <c r="F55" s="96">
        <v>552713493.45</v>
      </c>
      <c r="G55" s="98">
        <v>2402683.8399999915</v>
      </c>
    </row>
    <row r="56" spans="1:7" ht="15">
      <c r="A56" s="146" t="s">
        <v>560</v>
      </c>
      <c r="B56" s="96">
        <v>0</v>
      </c>
      <c r="C56" s="97">
        <v>0</v>
      </c>
      <c r="D56" s="96">
        <v>0</v>
      </c>
      <c r="E56" s="97">
        <v>0</v>
      </c>
      <c r="F56" s="96">
        <v>0</v>
      </c>
      <c r="G56" s="98">
        <v>0</v>
      </c>
    </row>
    <row r="57" spans="1:7" ht="15">
      <c r="A57" s="146" t="s">
        <v>561</v>
      </c>
      <c r="B57" s="96">
        <v>190179942.78</v>
      </c>
      <c r="C57" s="97">
        <v>54420835.00000002</v>
      </c>
      <c r="D57" s="96">
        <v>244600777.7799999</v>
      </c>
      <c r="E57" s="97">
        <v>149600955.48000002</v>
      </c>
      <c r="F57" s="96">
        <v>137983989.57999998</v>
      </c>
      <c r="G57" s="98">
        <v>94999822.3</v>
      </c>
    </row>
    <row r="58" spans="1:7" ht="15">
      <c r="A58" s="146" t="s">
        <v>562</v>
      </c>
      <c r="B58" s="96">
        <v>0</v>
      </c>
      <c r="C58" s="97">
        <v>0</v>
      </c>
      <c r="D58" s="96">
        <v>0</v>
      </c>
      <c r="E58" s="97">
        <v>0</v>
      </c>
      <c r="F58" s="96">
        <v>0</v>
      </c>
      <c r="G58" s="98">
        <v>0</v>
      </c>
    </row>
    <row r="59" spans="1:7" ht="16.5">
      <c r="A59" s="130"/>
      <c r="B59" s="96"/>
      <c r="C59" s="97"/>
      <c r="D59" s="96"/>
      <c r="E59" s="97"/>
      <c r="F59" s="96"/>
      <c r="G59" s="98"/>
    </row>
    <row r="60" spans="1:7" s="94" customFormat="1" ht="15">
      <c r="A60" s="145" t="s">
        <v>563</v>
      </c>
      <c r="B60" s="91">
        <v>27181728679.540005</v>
      </c>
      <c r="C60" s="92">
        <v>5385359219.169999</v>
      </c>
      <c r="D60" s="91">
        <v>32567087898.71</v>
      </c>
      <c r="E60" s="92">
        <v>30982503995.989998</v>
      </c>
      <c r="F60" s="91">
        <v>30958117320.089996</v>
      </c>
      <c r="G60" s="93">
        <v>1584583902.720001</v>
      </c>
    </row>
    <row r="61" spans="1:7" ht="15">
      <c r="A61" s="146" t="s">
        <v>564</v>
      </c>
      <c r="B61" s="96">
        <v>696449752.3999999</v>
      </c>
      <c r="C61" s="97">
        <v>40481578.68999995</v>
      </c>
      <c r="D61" s="96">
        <v>736931331.0899999</v>
      </c>
      <c r="E61" s="97">
        <v>729501034.3699999</v>
      </c>
      <c r="F61" s="96">
        <v>711463534.3699999</v>
      </c>
      <c r="G61" s="98">
        <v>7430296.719999997</v>
      </c>
    </row>
    <row r="62" spans="1:7" ht="15">
      <c r="A62" s="146" t="s">
        <v>565</v>
      </c>
      <c r="B62" s="96">
        <v>1265088923.8600001</v>
      </c>
      <c r="C62" s="97">
        <v>278976910.13999975</v>
      </c>
      <c r="D62" s="96">
        <v>1544065834.0000002</v>
      </c>
      <c r="E62" s="97">
        <v>596539502.3500001</v>
      </c>
      <c r="F62" s="96">
        <v>596539502.3500001</v>
      </c>
      <c r="G62" s="98">
        <v>947526331.6500001</v>
      </c>
    </row>
    <row r="63" spans="1:7" ht="15">
      <c r="A63" s="146" t="s">
        <v>566</v>
      </c>
      <c r="B63" s="96">
        <v>4968239099.3</v>
      </c>
      <c r="C63" s="97">
        <v>1313250818.4400005</v>
      </c>
      <c r="D63" s="96">
        <v>6281489917.739999</v>
      </c>
      <c r="E63" s="97">
        <v>6233850537.389998</v>
      </c>
      <c r="F63" s="96">
        <v>6233850537.389998</v>
      </c>
      <c r="G63" s="98">
        <v>47639380.35000019</v>
      </c>
    </row>
    <row r="64" spans="1:7" ht="15">
      <c r="A64" s="146" t="s">
        <v>567</v>
      </c>
      <c r="B64" s="96">
        <v>135094536</v>
      </c>
      <c r="C64" s="97">
        <v>-84927970.02000001</v>
      </c>
      <c r="D64" s="96">
        <v>50166565.980000004</v>
      </c>
      <c r="E64" s="97">
        <v>11478392.85</v>
      </c>
      <c r="F64" s="96">
        <v>10483089.16</v>
      </c>
      <c r="G64" s="98">
        <v>38688173.129999995</v>
      </c>
    </row>
    <row r="65" spans="1:7" ht="15">
      <c r="A65" s="146" t="s">
        <v>568</v>
      </c>
      <c r="B65" s="96">
        <v>19225627258.08</v>
      </c>
      <c r="C65" s="97">
        <v>3622249412.599999</v>
      </c>
      <c r="D65" s="96">
        <v>22847876670.68</v>
      </c>
      <c r="E65" s="97">
        <v>22381861992.989998</v>
      </c>
      <c r="F65" s="96">
        <v>22376682761.53</v>
      </c>
      <c r="G65" s="98">
        <v>466014677.69000065</v>
      </c>
    </row>
    <row r="66" spans="1:7" ht="15">
      <c r="A66" s="146" t="s">
        <v>569</v>
      </c>
      <c r="B66" s="96">
        <v>891229109.9</v>
      </c>
      <c r="C66" s="97">
        <v>215328469.31999993</v>
      </c>
      <c r="D66" s="96">
        <v>1106557579.2200003</v>
      </c>
      <c r="E66" s="97">
        <v>1029272536.0400001</v>
      </c>
      <c r="F66" s="96">
        <v>1029097895.29</v>
      </c>
      <c r="G66" s="98">
        <v>77285043.18000002</v>
      </c>
    </row>
    <row r="67" spans="1:7" ht="15">
      <c r="A67" s="146" t="s">
        <v>570</v>
      </c>
      <c r="B67" s="96">
        <v>0</v>
      </c>
      <c r="C67" s="97">
        <v>0</v>
      </c>
      <c r="D67" s="96">
        <v>0</v>
      </c>
      <c r="E67" s="97">
        <v>0</v>
      </c>
      <c r="F67" s="96">
        <v>0</v>
      </c>
      <c r="G67" s="98">
        <v>0</v>
      </c>
    </row>
    <row r="68" spans="1:7" ht="16.5">
      <c r="A68" s="130"/>
      <c r="B68" s="96"/>
      <c r="C68" s="97"/>
      <c r="D68" s="96"/>
      <c r="E68" s="97"/>
      <c r="F68" s="96"/>
      <c r="G68" s="98"/>
    </row>
    <row r="69" spans="1:7" s="94" customFormat="1" ht="15">
      <c r="A69" s="145" t="s">
        <v>571</v>
      </c>
      <c r="B69" s="91">
        <v>795477946.98</v>
      </c>
      <c r="C69" s="92">
        <v>265521269.17999998</v>
      </c>
      <c r="D69" s="91">
        <v>1060999216.1599998</v>
      </c>
      <c r="E69" s="92">
        <v>1049391254.4199998</v>
      </c>
      <c r="F69" s="91">
        <v>1049391254.4199998</v>
      </c>
      <c r="G69" s="93">
        <v>11607961.74</v>
      </c>
    </row>
    <row r="70" spans="1:7" ht="18" customHeight="1">
      <c r="A70" s="146" t="s">
        <v>572</v>
      </c>
      <c r="B70" s="96">
        <v>0</v>
      </c>
      <c r="C70" s="97">
        <v>54577588.61000001</v>
      </c>
      <c r="D70" s="96">
        <v>54577588.61000001</v>
      </c>
      <c r="E70" s="97">
        <v>44192975.470000006</v>
      </c>
      <c r="F70" s="96">
        <v>44192975.470000006</v>
      </c>
      <c r="G70" s="98">
        <v>10384613.14</v>
      </c>
    </row>
    <row r="71" spans="1:7" ht="15">
      <c r="A71" s="146" t="s">
        <v>573</v>
      </c>
      <c r="B71" s="96">
        <v>0</v>
      </c>
      <c r="C71" s="97">
        <v>62201904.02</v>
      </c>
      <c r="D71" s="96">
        <v>62201904.02</v>
      </c>
      <c r="E71" s="97">
        <v>60978555.42</v>
      </c>
      <c r="F71" s="96">
        <v>60978555.42</v>
      </c>
      <c r="G71" s="98">
        <v>1223348.6</v>
      </c>
    </row>
    <row r="72" spans="1:7" ht="15">
      <c r="A72" s="146" t="s">
        <v>574</v>
      </c>
      <c r="B72" s="96">
        <v>0</v>
      </c>
      <c r="C72" s="97">
        <v>0</v>
      </c>
      <c r="D72" s="96">
        <v>0</v>
      </c>
      <c r="E72" s="97">
        <v>0</v>
      </c>
      <c r="F72" s="96">
        <v>0</v>
      </c>
      <c r="G72" s="98">
        <v>0</v>
      </c>
    </row>
    <row r="73" spans="1:7" ht="15">
      <c r="A73" s="146" t="s">
        <v>575</v>
      </c>
      <c r="B73" s="96">
        <v>0</v>
      </c>
      <c r="C73" s="97">
        <v>0</v>
      </c>
      <c r="D73" s="96">
        <v>0</v>
      </c>
      <c r="E73" s="97">
        <v>0</v>
      </c>
      <c r="F73" s="96">
        <v>0</v>
      </c>
      <c r="G73" s="98">
        <v>0</v>
      </c>
    </row>
    <row r="74" spans="1:7" ht="15">
      <c r="A74" s="146" t="s">
        <v>576</v>
      </c>
      <c r="B74" s="96">
        <v>695477946.98</v>
      </c>
      <c r="C74" s="97">
        <v>150194658.19999996</v>
      </c>
      <c r="D74" s="96">
        <v>845672605.1799998</v>
      </c>
      <c r="E74" s="97">
        <v>845672605.1799998</v>
      </c>
      <c r="F74" s="96">
        <v>845672605.1799998</v>
      </c>
      <c r="G74" s="98">
        <v>0</v>
      </c>
    </row>
    <row r="75" spans="1:7" ht="15">
      <c r="A75" s="146" t="s">
        <v>577</v>
      </c>
      <c r="B75" s="96">
        <v>0</v>
      </c>
      <c r="C75" s="97">
        <v>0</v>
      </c>
      <c r="D75" s="96">
        <v>0</v>
      </c>
      <c r="E75" s="97">
        <v>0</v>
      </c>
      <c r="F75" s="96">
        <v>0</v>
      </c>
      <c r="G75" s="98">
        <v>0</v>
      </c>
    </row>
    <row r="76" spans="1:7" ht="15">
      <c r="A76" s="146" t="s">
        <v>578</v>
      </c>
      <c r="B76" s="96">
        <v>100000000</v>
      </c>
      <c r="C76" s="97">
        <v>-2366562.1899999976</v>
      </c>
      <c r="D76" s="96">
        <v>97633437.81</v>
      </c>
      <c r="E76" s="97">
        <v>97633437.81</v>
      </c>
      <c r="F76" s="96">
        <v>97633437.81</v>
      </c>
      <c r="G76" s="98">
        <v>0</v>
      </c>
    </row>
    <row r="77" spans="1:7" ht="15">
      <c r="A77" s="146" t="s">
        <v>579</v>
      </c>
      <c r="B77" s="96">
        <v>0</v>
      </c>
      <c r="C77" s="97">
        <v>713680.54</v>
      </c>
      <c r="D77" s="96">
        <v>713680.54</v>
      </c>
      <c r="E77" s="97">
        <v>713680.54</v>
      </c>
      <c r="F77" s="96">
        <v>713680.54</v>
      </c>
      <c r="G77" s="98">
        <v>0</v>
      </c>
    </row>
    <row r="78" spans="1:7" ht="15">
      <c r="A78" s="146" t="s">
        <v>580</v>
      </c>
      <c r="B78" s="96">
        <v>0</v>
      </c>
      <c r="C78" s="97">
        <v>200000</v>
      </c>
      <c r="D78" s="96">
        <v>200000</v>
      </c>
      <c r="E78" s="97">
        <v>200000</v>
      </c>
      <c r="F78" s="96">
        <v>200000</v>
      </c>
      <c r="G78" s="98">
        <v>0</v>
      </c>
    </row>
    <row r="79" spans="1:7" ht="16.5">
      <c r="A79" s="130"/>
      <c r="B79" s="96"/>
      <c r="C79" s="97"/>
      <c r="D79" s="96"/>
      <c r="E79" s="97"/>
      <c r="F79" s="96"/>
      <c r="G79" s="98"/>
    </row>
    <row r="80" spans="1:7" s="94" customFormat="1" ht="15">
      <c r="A80" s="77" t="s">
        <v>581</v>
      </c>
      <c r="B80" s="91">
        <v>7118862663.17</v>
      </c>
      <c r="C80" s="92">
        <v>714983039.6299984</v>
      </c>
      <c r="D80" s="91">
        <v>7833845702.800004</v>
      </c>
      <c r="E80" s="92">
        <v>7749770958.500005</v>
      </c>
      <c r="F80" s="91">
        <v>7749770958.500005</v>
      </c>
      <c r="G80" s="93">
        <v>84074744.30000001</v>
      </c>
    </row>
    <row r="81" spans="1:7" ht="15">
      <c r="A81" s="148" t="s">
        <v>582</v>
      </c>
      <c r="B81" s="96">
        <v>303647571.89</v>
      </c>
      <c r="C81" s="97">
        <v>0</v>
      </c>
      <c r="D81" s="96">
        <v>303647571.89</v>
      </c>
      <c r="E81" s="97">
        <v>300433649.31</v>
      </c>
      <c r="F81" s="96">
        <v>300433649.31</v>
      </c>
      <c r="G81" s="98">
        <v>3213922.580000013</v>
      </c>
    </row>
    <row r="82" spans="1:7" ht="16.5">
      <c r="A82" s="149" t="s">
        <v>583</v>
      </c>
      <c r="B82" s="96">
        <v>6390449446</v>
      </c>
      <c r="C82" s="97">
        <v>1061362849.2399985</v>
      </c>
      <c r="D82" s="96">
        <v>7451812295.240004</v>
      </c>
      <c r="E82" s="97">
        <v>7449337309.190004</v>
      </c>
      <c r="F82" s="96">
        <v>7449337309.190004</v>
      </c>
      <c r="G82" s="98">
        <v>2474986.049999998</v>
      </c>
    </row>
    <row r="83" spans="1:7" ht="15">
      <c r="A83" s="148" t="s">
        <v>584</v>
      </c>
      <c r="B83" s="96">
        <v>0</v>
      </c>
      <c r="C83" s="97">
        <v>0</v>
      </c>
      <c r="D83" s="96">
        <v>0</v>
      </c>
      <c r="E83" s="97">
        <v>0</v>
      </c>
      <c r="F83" s="96">
        <v>0</v>
      </c>
      <c r="G83" s="98">
        <v>0</v>
      </c>
    </row>
    <row r="84" spans="1:7" ht="15">
      <c r="A84" s="148" t="s">
        <v>585</v>
      </c>
      <c r="B84" s="96">
        <v>424765645.28</v>
      </c>
      <c r="C84" s="97">
        <v>-346379809.61</v>
      </c>
      <c r="D84" s="96">
        <v>78385835.67</v>
      </c>
      <c r="E84" s="97">
        <v>0</v>
      </c>
      <c r="F84" s="96">
        <v>0</v>
      </c>
      <c r="G84" s="98">
        <v>78385835.67</v>
      </c>
    </row>
    <row r="85" spans="1:7" ht="16.5">
      <c r="A85" s="130"/>
      <c r="B85" s="150"/>
      <c r="C85" s="151"/>
      <c r="D85" s="150"/>
      <c r="E85" s="151"/>
      <c r="F85" s="150"/>
      <c r="G85" s="152"/>
    </row>
    <row r="86" spans="1:7" ht="15">
      <c r="A86" s="77" t="s">
        <v>350</v>
      </c>
      <c r="B86" s="91">
        <v>49246711107.48001</v>
      </c>
      <c r="C86" s="92">
        <v>11362306483.210001</v>
      </c>
      <c r="D86" s="91">
        <v>60609017590.689995</v>
      </c>
      <c r="E86" s="92">
        <v>58525938802.30999</v>
      </c>
      <c r="F86" s="91">
        <v>57994556406.16999</v>
      </c>
      <c r="G86" s="93">
        <v>2083078788.3800008</v>
      </c>
    </row>
    <row r="87" spans="1:7" ht="16.5">
      <c r="A87" s="137"/>
      <c r="B87" s="153"/>
      <c r="C87" s="154"/>
      <c r="D87" s="153"/>
      <c r="E87" s="154"/>
      <c r="F87" s="153"/>
      <c r="G87" s="155"/>
    </row>
    <row r="89" s="83" customFormat="1" ht="17.25" customHeight="1" hidden="1">
      <c r="A89" s="82" t="s">
        <v>169</v>
      </c>
    </row>
    <row r="90" spans="1:7" s="156" customFormat="1" ht="45.75" customHeight="1" hidden="1">
      <c r="A90" s="352" t="s">
        <v>587</v>
      </c>
      <c r="B90" s="352"/>
      <c r="C90" s="352"/>
      <c r="D90" s="352"/>
      <c r="E90" s="352"/>
      <c r="F90" s="352"/>
      <c r="G90" s="352"/>
    </row>
    <row r="91" spans="1:7" s="156" customFormat="1" ht="27" customHeight="1" hidden="1">
      <c r="A91" s="352" t="s">
        <v>263</v>
      </c>
      <c r="B91" s="352"/>
      <c r="C91" s="352"/>
      <c r="D91" s="352"/>
      <c r="E91" s="352"/>
      <c r="F91" s="352"/>
      <c r="G91" s="352"/>
    </row>
    <row r="92" spans="1:7" s="156" customFormat="1" ht="12" customHeight="1" hidden="1">
      <c r="A92" s="157" t="s">
        <v>588</v>
      </c>
      <c r="B92" s="157"/>
      <c r="C92" s="157"/>
      <c r="D92" s="157"/>
      <c r="E92" s="157"/>
      <c r="F92" s="157"/>
      <c r="G92" s="157"/>
    </row>
    <row r="93" spans="1:7" s="156" customFormat="1" ht="12" customHeight="1" hidden="1">
      <c r="A93" s="157" t="s">
        <v>589</v>
      </c>
      <c r="B93" s="157"/>
      <c r="C93" s="157"/>
      <c r="D93" s="157"/>
      <c r="E93" s="157"/>
      <c r="F93" s="157"/>
      <c r="G93" s="157"/>
    </row>
    <row r="94" spans="1:7" s="156" customFormat="1" ht="12" customHeight="1" hidden="1">
      <c r="A94" s="158" t="s">
        <v>590</v>
      </c>
      <c r="B94" s="159"/>
      <c r="C94" s="159"/>
      <c r="D94" s="159"/>
      <c r="E94" s="159"/>
      <c r="F94" s="159"/>
      <c r="G94" s="159"/>
    </row>
  </sheetData>
  <mergeCells count="12">
    <mergeCell ref="A91:G91"/>
    <mergeCell ref="A1:G1"/>
    <mergeCell ref="A2:G2"/>
    <mergeCell ref="A3:G3"/>
    <mergeCell ref="A5:G5"/>
    <mergeCell ref="A6:G6"/>
    <mergeCell ref="A7:G7"/>
    <mergeCell ref="A8:G8"/>
    <mergeCell ref="A9:A10"/>
    <mergeCell ref="B9:F9"/>
    <mergeCell ref="G9:G10"/>
    <mergeCell ref="A90:G90"/>
  </mergeCells>
  <printOptions horizontalCentered="1"/>
  <pageMargins left="0.3937007874015748" right="0.3937007874015748" top="0.7480314960629921" bottom="0.7480314960629921" header="0.31496062992125984" footer="0.31496062992125984"/>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Hebert</dc:creator>
  <cp:keywords/>
  <dc:description/>
  <cp:lastModifiedBy>SAMUEL</cp:lastModifiedBy>
  <cp:lastPrinted>2017-06-23T19:45:00Z</cp:lastPrinted>
  <dcterms:created xsi:type="dcterms:W3CDTF">2017-06-21T23:07:11Z</dcterms:created>
  <dcterms:modified xsi:type="dcterms:W3CDTF">2017-06-23T19:49:55Z</dcterms:modified>
  <cp:category/>
  <cp:version/>
  <cp:contentType/>
  <cp:contentStatus/>
</cp:coreProperties>
</file>